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<sst xmlns="http://schemas.openxmlformats.org/spreadsheetml/2006/main" count="43" uniqueCount="43">
  <si>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Notes on Solution</t>
  </si>
  <si>
    <t>Human Capital Exercise</t>
  </si>
  <si>
    <t>PV of income without grad school</t>
  </si>
  <si>
    <t>Assuming payments begin in one year:</t>
  </si>
  <si>
    <t>Value of going to law school</t>
  </si>
  <si>
    <t>Note: all amounts are in thousands of dollars.</t>
  </si>
  <si>
    <t>PV in year 0 of the payments after year 45</t>
  </si>
  <si>
    <t xml:space="preserve">PV in year 0 if the payments went on forever: </t>
  </si>
  <si>
    <t>PV in year 0 of the payments between 0 and 45:</t>
  </si>
  <si>
    <t>Gross value of going to law school:</t>
  </si>
  <si>
    <t xml:space="preserve">PV in year 3 if the 40K payments went on forever: </t>
  </si>
  <si>
    <t>PV in year 3 of the payments after year 45</t>
  </si>
  <si>
    <t>PV in year 3 of the payments between 4 and 45:</t>
  </si>
  <si>
    <t>PV in year 0 of payments between 4 and 45:</t>
  </si>
  <si>
    <t>&lt;-- 800/(1.05)^42</t>
  </si>
  <si>
    <t>&lt;-- 800-103</t>
  </si>
  <si>
    <t>&lt;-- 697/(1.05)^3</t>
  </si>
  <si>
    <t>Value of the income stream:</t>
  </si>
  <si>
    <t>Value of tuition:</t>
  </si>
  <si>
    <t>year</t>
  </si>
  <si>
    <t>pmt</t>
  </si>
  <si>
    <t>PV</t>
  </si>
  <si>
    <t>sum</t>
  </si>
  <si>
    <t>Overall value of going to law school:</t>
  </si>
  <si>
    <t>PV of tuition</t>
  </si>
  <si>
    <t>PV of income</t>
  </si>
  <si>
    <t>Total</t>
  </si>
  <si>
    <t>Gross value of law school is $548 thousand</t>
  </si>
  <si>
    <t>Decision</t>
  </si>
  <si>
    <t>Would be a good idea to go to law school.  The gross value of law school</t>
  </si>
  <si>
    <t>is $548 thousand while the value of going to work right away is $533 thousand.</t>
  </si>
  <si>
    <t>Change in annual income</t>
  </si>
  <si>
    <t>PV at 0 of years 4-42</t>
  </si>
  <si>
    <t>PV of an infinite stream of changes</t>
  </si>
  <si>
    <t>Total PV</t>
  </si>
  <si>
    <t>PV of foregone income plus tuition payments</t>
  </si>
  <si>
    <t>If the interest rate were a lot higher, the decision would tip away from law because</t>
  </si>
  <si>
    <t>the increased salary doesn't show up right away.  Here are a couple of calculations</t>
  </si>
  <si>
    <t>of the NET value of going to law school (eg, the value of each year's costs or benefits</t>
  </si>
  <si>
    <t>from law school less the income that could be earned without law school):</t>
  </si>
  <si>
    <t>The key is that the PV at 0 of the extra income drops very rapidly as the</t>
  </si>
  <si>
    <t>interest rate rises.  It gets to be easier and easier to obtain the same increase</t>
  </si>
  <si>
    <t>in income by putting money in the bank.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</si>
</sst>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3" fontId="0" fillId="0" borderId="0" xfId="0" applyAlignment="1">
      <alignment vertical="center"/>
    </xf>
    <xf numFmtId="3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9" fontId="0" fillId="0" borderId="0" xfId="19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" name="Line 40"/>
        <xdr:cNvSpPr>
          <a:spLocks/>
        </xdr:cNvSpPr>
      </xdr:nvSpPr>
      <xdr:spPr>
        <a:xfrm>
          <a:off x="723900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2" name="Line 41"/>
        <xdr:cNvSpPr>
          <a:spLocks/>
        </xdr:cNvSpPr>
      </xdr:nvSpPr>
      <xdr:spPr>
        <a:xfrm flipH="1">
          <a:off x="2171700" y="1943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3" name="TextBox 43"/>
        <xdr:cNvSpPr txBox="1">
          <a:spLocks noChangeArrowheads="1"/>
        </xdr:cNvSpPr>
      </xdr:nvSpPr>
      <xdr:spPr>
        <a:xfrm>
          <a:off x="542925" y="19431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4" name="TextBox 44"/>
        <xdr:cNvSpPr txBox="1">
          <a:spLocks noChangeArrowheads="1"/>
        </xdr:cNvSpPr>
      </xdr:nvSpPr>
      <xdr:spPr>
        <a:xfrm>
          <a:off x="904875" y="19431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5" name="TextBox 45"/>
        <xdr:cNvSpPr txBox="1">
          <a:spLocks noChangeArrowheads="1"/>
        </xdr:cNvSpPr>
      </xdr:nvSpPr>
      <xdr:spPr>
        <a:xfrm>
          <a:off x="1266825" y="19431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>
      <xdr:nvSpPr>
        <xdr:cNvPr id="6" name="TextBox 46"/>
        <xdr:cNvSpPr txBox="1">
          <a:spLocks noChangeArrowheads="1"/>
        </xdr:cNvSpPr>
      </xdr:nvSpPr>
      <xdr:spPr>
        <a:xfrm>
          <a:off x="1628775" y="19431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7" name="TextBox 47"/>
        <xdr:cNvSpPr txBox="1">
          <a:spLocks noChangeArrowheads="1"/>
        </xdr:cNvSpPr>
      </xdr:nvSpPr>
      <xdr:spPr>
        <a:xfrm>
          <a:off x="2533650" y="19431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8" name="Line 48"/>
        <xdr:cNvSpPr>
          <a:spLocks/>
        </xdr:cNvSpPr>
      </xdr:nvSpPr>
      <xdr:spPr>
        <a:xfrm flipV="1">
          <a:off x="108585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12</xdr:row>
      <xdr:rowOff>0</xdr:rowOff>
    </xdr:to>
    <xdr:sp>
      <xdr:nvSpPr>
        <xdr:cNvPr id="9" name="Line 49"/>
        <xdr:cNvSpPr>
          <a:spLocks/>
        </xdr:cNvSpPr>
      </xdr:nvSpPr>
      <xdr:spPr>
        <a:xfrm flipV="1">
          <a:off x="144780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10" name="Line 50"/>
        <xdr:cNvSpPr>
          <a:spLocks/>
        </xdr:cNvSpPr>
      </xdr:nvSpPr>
      <xdr:spPr>
        <a:xfrm flipV="1">
          <a:off x="1809750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12</xdr:row>
      <xdr:rowOff>0</xdr:rowOff>
    </xdr:to>
    <xdr:sp>
      <xdr:nvSpPr>
        <xdr:cNvPr id="11" name="Line 51"/>
        <xdr:cNvSpPr>
          <a:spLocks/>
        </xdr:cNvSpPr>
      </xdr:nvSpPr>
      <xdr:spPr>
        <a:xfrm flipV="1">
          <a:off x="2714625" y="1619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2" name="TextBox 52"/>
        <xdr:cNvSpPr txBox="1">
          <a:spLocks noChangeArrowheads="1"/>
        </xdr:cNvSpPr>
      </xdr:nvSpPr>
      <xdr:spPr>
        <a:xfrm>
          <a:off x="904875" y="14573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3" name="TextBox 53"/>
        <xdr:cNvSpPr txBox="1">
          <a:spLocks noChangeArrowheads="1"/>
        </xdr:cNvSpPr>
      </xdr:nvSpPr>
      <xdr:spPr>
        <a:xfrm>
          <a:off x="1266825" y="14573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1628775" y="14573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15" name="TextBox 55"/>
        <xdr:cNvSpPr txBox="1">
          <a:spLocks noChangeArrowheads="1"/>
        </xdr:cNvSpPr>
      </xdr:nvSpPr>
      <xdr:spPr>
        <a:xfrm>
          <a:off x="2533650" y="14573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6" name="Line 56"/>
        <xdr:cNvSpPr>
          <a:spLocks/>
        </xdr:cNvSpPr>
      </xdr:nvSpPr>
      <xdr:spPr>
        <a:xfrm>
          <a:off x="723900" y="40481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7" name="Line 57"/>
        <xdr:cNvSpPr>
          <a:spLocks/>
        </xdr:cNvSpPr>
      </xdr:nvSpPr>
      <xdr:spPr>
        <a:xfrm flipH="1">
          <a:off x="3257550" y="4048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>
      <xdr:nvSpPr>
        <xdr:cNvPr id="18" name="TextBox 58"/>
        <xdr:cNvSpPr txBox="1">
          <a:spLocks noChangeArrowheads="1"/>
        </xdr:cNvSpPr>
      </xdr:nvSpPr>
      <xdr:spPr>
        <a:xfrm>
          <a:off x="542925" y="38862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0</xdr:colOff>
      <xdr:row>25</xdr:row>
      <xdr:rowOff>0</xdr:rowOff>
    </xdr:to>
    <xdr:sp>
      <xdr:nvSpPr>
        <xdr:cNvPr id="19" name="TextBox 59"/>
        <xdr:cNvSpPr txBox="1">
          <a:spLocks noChangeArrowheads="1"/>
        </xdr:cNvSpPr>
      </xdr:nvSpPr>
      <xdr:spPr>
        <a:xfrm>
          <a:off x="904875" y="38862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9</xdr:col>
      <xdr:colOff>0</xdr:colOff>
      <xdr:row>25</xdr:row>
      <xdr:rowOff>0</xdr:rowOff>
    </xdr:to>
    <xdr:sp>
      <xdr:nvSpPr>
        <xdr:cNvPr id="20" name="TextBox 60"/>
        <xdr:cNvSpPr txBox="1">
          <a:spLocks noChangeArrowheads="1"/>
        </xdr:cNvSpPr>
      </xdr:nvSpPr>
      <xdr:spPr>
        <a:xfrm>
          <a:off x="1266825" y="38862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0</xdr:colOff>
      <xdr:row>25</xdr:row>
      <xdr:rowOff>0</xdr:rowOff>
    </xdr:to>
    <xdr:sp>
      <xdr:nvSpPr>
        <xdr:cNvPr id="21" name="TextBox 61"/>
        <xdr:cNvSpPr txBox="1">
          <a:spLocks noChangeArrowheads="1"/>
        </xdr:cNvSpPr>
      </xdr:nvSpPr>
      <xdr:spPr>
        <a:xfrm>
          <a:off x="1628775" y="38862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0</xdr:colOff>
      <xdr:row>26</xdr:row>
      <xdr:rowOff>0</xdr:rowOff>
    </xdr:to>
    <xdr:sp>
      <xdr:nvSpPr>
        <xdr:cNvPr id="22" name="TextBox 62"/>
        <xdr:cNvSpPr txBox="1">
          <a:spLocks noChangeArrowheads="1"/>
        </xdr:cNvSpPr>
      </xdr:nvSpPr>
      <xdr:spPr>
        <a:xfrm>
          <a:off x="3619500" y="40481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27</xdr:row>
      <xdr:rowOff>0</xdr:rowOff>
    </xdr:to>
    <xdr:sp>
      <xdr:nvSpPr>
        <xdr:cNvPr id="23" name="Line 63"/>
        <xdr:cNvSpPr>
          <a:spLocks/>
        </xdr:cNvSpPr>
      </xdr:nvSpPr>
      <xdr:spPr>
        <a:xfrm>
          <a:off x="1085850" y="4048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27</xdr:row>
      <xdr:rowOff>0</xdr:rowOff>
    </xdr:to>
    <xdr:sp>
      <xdr:nvSpPr>
        <xdr:cNvPr id="24" name="Line 64"/>
        <xdr:cNvSpPr>
          <a:spLocks/>
        </xdr:cNvSpPr>
      </xdr:nvSpPr>
      <xdr:spPr>
        <a:xfrm>
          <a:off x="1447800" y="4048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5" name="Line 65"/>
        <xdr:cNvSpPr>
          <a:spLocks/>
        </xdr:cNvSpPr>
      </xdr:nvSpPr>
      <xdr:spPr>
        <a:xfrm>
          <a:off x="1809750" y="4048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25</xdr:row>
      <xdr:rowOff>0</xdr:rowOff>
    </xdr:to>
    <xdr:sp>
      <xdr:nvSpPr>
        <xdr:cNvPr id="26" name="Line 66"/>
        <xdr:cNvSpPr>
          <a:spLocks/>
        </xdr:cNvSpPr>
      </xdr:nvSpPr>
      <xdr:spPr>
        <a:xfrm flipV="1">
          <a:off x="3800475" y="3724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0</xdr:colOff>
      <xdr:row>28</xdr:row>
      <xdr:rowOff>0</xdr:rowOff>
    </xdr:to>
    <xdr:sp>
      <xdr:nvSpPr>
        <xdr:cNvPr id="27" name="TextBox 67"/>
        <xdr:cNvSpPr txBox="1">
          <a:spLocks noChangeArrowheads="1"/>
        </xdr:cNvSpPr>
      </xdr:nvSpPr>
      <xdr:spPr>
        <a:xfrm>
          <a:off x="904875" y="43719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-20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28" name="TextBox 68"/>
        <xdr:cNvSpPr txBox="1">
          <a:spLocks noChangeArrowheads="1"/>
        </xdr:cNvSpPr>
      </xdr:nvSpPr>
      <xdr:spPr>
        <a:xfrm>
          <a:off x="1266825" y="43719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-20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11</xdr:col>
      <xdr:colOff>0</xdr:colOff>
      <xdr:row>28</xdr:row>
      <xdr:rowOff>0</xdr:rowOff>
    </xdr:to>
    <xdr:sp>
      <xdr:nvSpPr>
        <xdr:cNvPr id="29" name="TextBox 69"/>
        <xdr:cNvSpPr txBox="1">
          <a:spLocks noChangeArrowheads="1"/>
        </xdr:cNvSpPr>
      </xdr:nvSpPr>
      <xdr:spPr>
        <a:xfrm>
          <a:off x="1628775" y="43719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-20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30" name="TextBox 70"/>
        <xdr:cNvSpPr txBox="1">
          <a:spLocks noChangeArrowheads="1"/>
        </xdr:cNvSpPr>
      </xdr:nvSpPr>
      <xdr:spPr>
        <a:xfrm>
          <a:off x="3619500" y="35623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25</xdr:row>
      <xdr:rowOff>0</xdr:rowOff>
    </xdr:to>
    <xdr:sp>
      <xdr:nvSpPr>
        <xdr:cNvPr id="31" name="Line 71"/>
        <xdr:cNvSpPr>
          <a:spLocks/>
        </xdr:cNvSpPr>
      </xdr:nvSpPr>
      <xdr:spPr>
        <a:xfrm flipV="1">
          <a:off x="2171700" y="3724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>
      <xdr:nvSpPr>
        <xdr:cNvPr id="32" name="TextBox 72"/>
        <xdr:cNvSpPr txBox="1">
          <a:spLocks noChangeArrowheads="1"/>
        </xdr:cNvSpPr>
      </xdr:nvSpPr>
      <xdr:spPr>
        <a:xfrm>
          <a:off x="1990725" y="40481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>
      <xdr:nvSpPr>
        <xdr:cNvPr id="33" name="TextBox 73"/>
        <xdr:cNvSpPr txBox="1">
          <a:spLocks noChangeArrowheads="1"/>
        </xdr:cNvSpPr>
      </xdr:nvSpPr>
      <xdr:spPr>
        <a:xfrm>
          <a:off x="2352675" y="40481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34" name="TextBox 74"/>
        <xdr:cNvSpPr txBox="1">
          <a:spLocks noChangeArrowheads="1"/>
        </xdr:cNvSpPr>
      </xdr:nvSpPr>
      <xdr:spPr>
        <a:xfrm>
          <a:off x="2714625" y="404812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25</xdr:row>
      <xdr:rowOff>0</xdr:rowOff>
    </xdr:to>
    <xdr:sp>
      <xdr:nvSpPr>
        <xdr:cNvPr id="35" name="Line 75"/>
        <xdr:cNvSpPr>
          <a:spLocks/>
        </xdr:cNvSpPr>
      </xdr:nvSpPr>
      <xdr:spPr>
        <a:xfrm flipV="1">
          <a:off x="2533650" y="3724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25</xdr:row>
      <xdr:rowOff>0</xdr:rowOff>
    </xdr:to>
    <xdr:sp>
      <xdr:nvSpPr>
        <xdr:cNvPr id="36" name="Line 76"/>
        <xdr:cNvSpPr>
          <a:spLocks/>
        </xdr:cNvSpPr>
      </xdr:nvSpPr>
      <xdr:spPr>
        <a:xfrm flipV="1">
          <a:off x="2895600" y="3724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7" name="TextBox 77"/>
        <xdr:cNvSpPr txBox="1">
          <a:spLocks noChangeArrowheads="1"/>
        </xdr:cNvSpPr>
      </xdr:nvSpPr>
      <xdr:spPr>
        <a:xfrm>
          <a:off x="1990725" y="35623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38" name="TextBox 78"/>
        <xdr:cNvSpPr txBox="1">
          <a:spLocks noChangeArrowheads="1"/>
        </xdr:cNvSpPr>
      </xdr:nvSpPr>
      <xdr:spPr>
        <a:xfrm>
          <a:off x="2352675" y="35623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39" name="TextBox 79"/>
        <xdr:cNvSpPr txBox="1">
          <a:spLocks noChangeArrowheads="1"/>
        </xdr:cNvSpPr>
      </xdr:nvSpPr>
      <xdr:spPr>
        <a:xfrm>
          <a:off x="2714625" y="35623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1">
      <selection activeCell="B12" sqref="B12"/>
    </sheetView>
  </sheetViews>
  <sheetFormatPr defaultColWidth="9.140625" defaultRowHeight="12.75"/>
  <cols>
    <col min="1" max="16384" width="2.7109375" style="0" customWidth="1"/>
  </cols>
  <sheetData>
    <row r="1" ht="12.75">
      <c r="A1" t="s">
        <v>1</v>
      </c>
    </row>
    <row r="2" ht="12.75">
      <c r="A2" t="s">
        <v>0</v>
      </c>
    </row>
    <row r="4" ht="12.75">
      <c r="A4" t="s">
        <v>5</v>
      </c>
    </row>
    <row r="6" spans="1:2" ht="12.75">
      <c r="A6">
        <v>1</v>
      </c>
      <c r="B6" t="s">
        <v>2</v>
      </c>
    </row>
    <row r="8" ht="12.75">
      <c r="C8" t="s">
        <v>3</v>
      </c>
    </row>
    <row r="15" spans="3:20" ht="12.75">
      <c r="C15" t="s">
        <v>7</v>
      </c>
      <c r="R15" s="2">
        <f>30/0.05</f>
        <v>600</v>
      </c>
      <c r="S15" s="2"/>
      <c r="T15" s="2"/>
    </row>
    <row r="16" spans="3:20" ht="12.75">
      <c r="C16" t="s">
        <v>6</v>
      </c>
      <c r="R16" s="2">
        <f>R15/(1.05)^45</f>
        <v>66.77790534967998</v>
      </c>
      <c r="S16" s="2"/>
      <c r="T16" s="2"/>
    </row>
    <row r="17" spans="3:20" ht="12.75">
      <c r="C17" t="s">
        <v>8</v>
      </c>
      <c r="R17" s="2">
        <f>R15-R16</f>
        <v>533.2220946503201</v>
      </c>
      <c r="S17" s="2"/>
      <c r="T17" s="2"/>
    </row>
    <row r="19" spans="1:2" ht="12.75">
      <c r="A19">
        <v>2</v>
      </c>
      <c r="B19" t="s">
        <v>4</v>
      </c>
    </row>
    <row r="21" ht="12.75">
      <c r="C21" t="s">
        <v>9</v>
      </c>
    </row>
    <row r="30" ht="12.75">
      <c r="C30" t="s">
        <v>17</v>
      </c>
    </row>
    <row r="32" spans="4:22" ht="12.75">
      <c r="D32" t="s">
        <v>10</v>
      </c>
      <c r="T32" s="2">
        <f>40/0.05</f>
        <v>800</v>
      </c>
      <c r="U32" s="2"/>
      <c r="V32" s="2"/>
    </row>
    <row r="33" spans="4:24" ht="12.75">
      <c r="D33" t="s">
        <v>11</v>
      </c>
      <c r="T33" s="2">
        <f>T32/(1+0.05)^42</f>
        <v>103.07169690723107</v>
      </c>
      <c r="U33" s="2"/>
      <c r="V33" s="2"/>
      <c r="X33" t="s">
        <v>14</v>
      </c>
    </row>
    <row r="34" spans="4:24" ht="12.75">
      <c r="D34" t="s">
        <v>12</v>
      </c>
      <c r="T34" s="2">
        <f>T32-T33</f>
        <v>696.9283030927689</v>
      </c>
      <c r="U34" s="2"/>
      <c r="V34" s="2"/>
      <c r="X34" t="s">
        <v>15</v>
      </c>
    </row>
    <row r="35" spans="4:24" ht="12.75">
      <c r="D35" t="s">
        <v>13</v>
      </c>
      <c r="T35" s="2">
        <f>T34/(1.05)^3</f>
        <v>602.0328716922742</v>
      </c>
      <c r="U35" s="2"/>
      <c r="V35" s="2"/>
      <c r="X35" t="s">
        <v>16</v>
      </c>
    </row>
    <row r="37" ht="12.75">
      <c r="C37" t="s">
        <v>18</v>
      </c>
    </row>
    <row r="39" spans="4:15" ht="12.75">
      <c r="D39" s="1" t="s">
        <v>19</v>
      </c>
      <c r="H39" s="1" t="s">
        <v>20</v>
      </c>
      <c r="M39" s="1" t="s">
        <v>21</v>
      </c>
      <c r="N39" s="3"/>
      <c r="O39" s="3"/>
    </row>
    <row r="40" spans="4:14" ht="12.75">
      <c r="D40">
        <v>1</v>
      </c>
      <c r="H40">
        <v>20</v>
      </c>
      <c r="L40" s="2">
        <f>H40/(1.05)^D40</f>
        <v>19.047619047619047</v>
      </c>
      <c r="M40" s="2"/>
      <c r="N40" s="2"/>
    </row>
    <row r="41" spans="4:14" ht="12.75">
      <c r="D41">
        <v>2</v>
      </c>
      <c r="H41">
        <v>20</v>
      </c>
      <c r="L41" s="2">
        <f>H41/(1.05)^D41</f>
        <v>18.140589569160998</v>
      </c>
      <c r="M41" s="2"/>
      <c r="N41" s="2"/>
    </row>
    <row r="42" spans="4:14" ht="12.75">
      <c r="D42">
        <v>3</v>
      </c>
      <c r="H42">
        <v>20</v>
      </c>
      <c r="L42" s="2">
        <f>H42/(1.05)^D42</f>
        <v>17.27675197062952</v>
      </c>
      <c r="M42" s="2"/>
      <c r="N42" s="2"/>
    </row>
    <row r="43" spans="4:14" ht="12.75">
      <c r="D43" s="1" t="s">
        <v>22</v>
      </c>
      <c r="L43" s="2">
        <f>SUM(L40:N42)</f>
        <v>54.464960587409564</v>
      </c>
      <c r="M43" s="2"/>
      <c r="N43" s="2"/>
    </row>
    <row r="45" ht="12.75">
      <c r="C45" t="s">
        <v>23</v>
      </c>
    </row>
    <row r="47" spans="4:11" ht="12.75">
      <c r="D47" t="s">
        <v>25</v>
      </c>
      <c r="I47" s="2">
        <f>T35</f>
        <v>602.0328716922742</v>
      </c>
      <c r="J47" s="2"/>
      <c r="K47" s="2"/>
    </row>
    <row r="48" spans="4:11" ht="12.75">
      <c r="D48" t="s">
        <v>24</v>
      </c>
      <c r="I48" s="2">
        <f>-L43</f>
        <v>-54.464960587409564</v>
      </c>
      <c r="J48" s="2"/>
      <c r="K48" s="2"/>
    </row>
    <row r="49" spans="4:11" ht="12.75">
      <c r="D49" t="s">
        <v>26</v>
      </c>
      <c r="I49" s="2">
        <f>I47+I48</f>
        <v>547.5679111048646</v>
      </c>
      <c r="J49" s="2"/>
      <c r="K49" s="2"/>
    </row>
    <row r="51" ht="12.75">
      <c r="C51" t="s">
        <v>27</v>
      </c>
    </row>
    <row r="53" spans="1:2" ht="12.75">
      <c r="A53">
        <v>3</v>
      </c>
      <c r="B53" t="s">
        <v>28</v>
      </c>
    </row>
    <row r="55" ht="12.75">
      <c r="B55" t="s">
        <v>29</v>
      </c>
    </row>
    <row r="56" ht="12.75">
      <c r="B56" t="s">
        <v>30</v>
      </c>
    </row>
    <row r="58" ht="12.75">
      <c r="B58" t="s">
        <v>36</v>
      </c>
    </row>
    <row r="59" ht="12.75">
      <c r="B59" t="s">
        <v>37</v>
      </c>
    </row>
    <row r="60" ht="12.75">
      <c r="B60" t="s">
        <v>38</v>
      </c>
    </row>
    <row r="61" ht="12.75">
      <c r="B61" t="s">
        <v>39</v>
      </c>
    </row>
    <row r="63" spans="15:22" ht="12.75">
      <c r="O63" s="4">
        <v>0.05</v>
      </c>
      <c r="P63" s="4"/>
      <c r="R63" s="4">
        <v>0.07</v>
      </c>
      <c r="S63" s="4"/>
      <c r="U63" s="4">
        <v>0.1</v>
      </c>
      <c r="V63" s="4"/>
    </row>
    <row r="64" spans="3:22" ht="12.75">
      <c r="C64" t="s">
        <v>31</v>
      </c>
      <c r="O64" s="2">
        <v>10</v>
      </c>
      <c r="P64" s="2"/>
      <c r="R64" s="2">
        <v>10</v>
      </c>
      <c r="S64" s="2"/>
      <c r="U64" s="2">
        <v>10</v>
      </c>
      <c r="V64" s="2"/>
    </row>
    <row r="65" spans="3:22" ht="12.75">
      <c r="C65" t="s">
        <v>33</v>
      </c>
      <c r="O65" s="2">
        <f>O64/O63</f>
        <v>200</v>
      </c>
      <c r="P65" s="2"/>
      <c r="R65" s="2">
        <f>R64/R63</f>
        <v>142.85714285714283</v>
      </c>
      <c r="S65" s="2"/>
      <c r="U65" s="2">
        <f>U64/U63</f>
        <v>100</v>
      </c>
      <c r="V65" s="2"/>
    </row>
    <row r="66" spans="3:22" ht="12.75">
      <c r="C66" t="s">
        <v>32</v>
      </c>
      <c r="O66" s="2">
        <f>(O65-O65/(1+O63)^42)/(1+O63)^3</f>
        <v>150.50821792306854</v>
      </c>
      <c r="P66" s="2"/>
      <c r="R66" s="2">
        <f>(R65-R65/(1+R63)^42)/(1+R63)^3</f>
        <v>109.8120554523256</v>
      </c>
      <c r="S66" s="2"/>
      <c r="U66" s="2">
        <f>(U65-U65/(1+U63)^42)/(1+U63)^3</f>
        <v>73.7595588880429</v>
      </c>
      <c r="V66" s="2"/>
    </row>
    <row r="67" spans="18:22" ht="12.75">
      <c r="R67" s="3"/>
      <c r="S67" s="3"/>
      <c r="U67" s="3"/>
      <c r="V67" s="3"/>
    </row>
    <row r="68" ht="12.75">
      <c r="C68" t="s">
        <v>35</v>
      </c>
    </row>
    <row r="69" spans="5:22" ht="12.75">
      <c r="E69">
        <v>1</v>
      </c>
      <c r="O69" s="2">
        <f>-50/(1+O$63)^$E69</f>
        <v>-47.61904761904762</v>
      </c>
      <c r="P69" s="2"/>
      <c r="R69" s="2">
        <f>-50/(1+R$63)^$E69</f>
        <v>-46.72897196261682</v>
      </c>
      <c r="S69" s="2"/>
      <c r="U69" s="2">
        <f>-50/(1+U$63)^$E69</f>
        <v>-45.45454545454545</v>
      </c>
      <c r="V69" s="2"/>
    </row>
    <row r="70" spans="5:22" ht="12.75">
      <c r="E70">
        <v>2</v>
      </c>
      <c r="O70" s="2">
        <f>-50/(1+O$63)^$E70</f>
        <v>-45.35147392290249</v>
      </c>
      <c r="P70" s="2"/>
      <c r="R70" s="2">
        <f>-50/(1+R$63)^$E70</f>
        <v>-43.67193641366058</v>
      </c>
      <c r="S70" s="2"/>
      <c r="U70" s="2">
        <f>-50/(1+U$63)^$E70</f>
        <v>-41.32231404958677</v>
      </c>
      <c r="V70" s="2"/>
    </row>
    <row r="71" spans="5:22" ht="12.75">
      <c r="E71">
        <v>3</v>
      </c>
      <c r="O71" s="2">
        <f>-50/(1+O$63)^$E71</f>
        <v>-43.1918799265738</v>
      </c>
      <c r="P71" s="2"/>
      <c r="R71" s="2">
        <f>-50/(1+R$63)^$E71</f>
        <v>-40.814893844542596</v>
      </c>
      <c r="S71" s="2"/>
      <c r="U71" s="2">
        <f>-50/(1+U$63)^$E71</f>
        <v>-37.565740045078876</v>
      </c>
      <c r="V71" s="2"/>
    </row>
    <row r="72" spans="15:22" ht="12.75">
      <c r="O72" s="3"/>
      <c r="P72" s="3"/>
      <c r="R72" s="3"/>
      <c r="S72" s="3"/>
      <c r="U72" s="3"/>
      <c r="V72" s="3"/>
    </row>
    <row r="73" spans="3:22" ht="12.75">
      <c r="C73" t="s">
        <v>34</v>
      </c>
      <c r="O73" s="2">
        <f>O66+O69+O70+O71</f>
        <v>14.345816454544632</v>
      </c>
      <c r="P73" s="2"/>
      <c r="R73" s="2">
        <f>R66+R69+R70+R71</f>
        <v>-21.4037467684944</v>
      </c>
      <c r="S73" s="2"/>
      <c r="U73" s="2">
        <f>U66+U69+U70+U71</f>
        <v>-50.5830406611682</v>
      </c>
      <c r="V73" s="2"/>
    </row>
    <row r="75" ht="12.75">
      <c r="B75" t="s">
        <v>40</v>
      </c>
    </row>
    <row r="76" ht="12.75">
      <c r="B76" t="s">
        <v>41</v>
      </c>
    </row>
    <row r="77" ht="12.75">
      <c r="B77" t="s">
        <v>42</v>
      </c>
    </row>
  </sheetData>
  <mergeCells count="38">
    <mergeCell ref="U69:V69"/>
    <mergeCell ref="U70:V70"/>
    <mergeCell ref="U71:V71"/>
    <mergeCell ref="U73:V73"/>
    <mergeCell ref="U63:V63"/>
    <mergeCell ref="U64:V64"/>
    <mergeCell ref="U65:V65"/>
    <mergeCell ref="U66:V66"/>
    <mergeCell ref="R69:S69"/>
    <mergeCell ref="R70:S70"/>
    <mergeCell ref="R71:S71"/>
    <mergeCell ref="O73:P73"/>
    <mergeCell ref="R73:S73"/>
    <mergeCell ref="O66:P66"/>
    <mergeCell ref="R63:S63"/>
    <mergeCell ref="R64:S64"/>
    <mergeCell ref="R65:S65"/>
    <mergeCell ref="R66:S66"/>
    <mergeCell ref="O69:P69"/>
    <mergeCell ref="O70:P70"/>
    <mergeCell ref="O71:P71"/>
    <mergeCell ref="I48:K48"/>
    <mergeCell ref="I49:K49"/>
    <mergeCell ref="O65:P65"/>
    <mergeCell ref="O64:P64"/>
    <mergeCell ref="O63:P63"/>
    <mergeCell ref="L41:N41"/>
    <mergeCell ref="L42:N42"/>
    <mergeCell ref="L43:N43"/>
    <mergeCell ref="I47:K47"/>
    <mergeCell ref="T33:V33"/>
    <mergeCell ref="T34:V34"/>
    <mergeCell ref="T35:V35"/>
    <mergeCell ref="L40:N40"/>
    <mergeCell ref="R15:T15"/>
    <mergeCell ref="R16:T16"/>
    <mergeCell ref="R17:T17"/>
    <mergeCell ref="T32:V3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2003-09-24T23:05:08Z</dcterms:created>
  <dcterms:modified xsi:type="dcterms:W3CDTF">2003-11-03T20:56:36Z</dcterms:modified>
  <cp:category/>
  <cp:version/>
  <cp:contentType/>
  <cp:contentStatus/>
</cp:coreProperties>
</file>