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heet1" sheetId="1" r:id="rId1"/>
  </sheets>
  <definedNames>
    <definedName name="int">'Sheet1'!#REF!</definedName>
    <definedName name="int1">'Sheet1'!$C$9</definedName>
    <definedName name="int2">'Sheet1'!$H$12</definedName>
  </definedNames>
  <calcPr fullCalcOnLoad="1"/>
</workbook>
</file>

<file path=xl/sharedStrings.xml><?xml version="1.0" encoding="utf-8"?>
<sst xmlns="http://schemas.openxmlformats.org/spreadsheetml/2006/main" count="33" uniqueCount="33">
  <si>
    <t>Notes on Solution</t>
  </si>
  <si>
    <t>Present Value of a Lottery Ticket</t>
  </si>
  <si>
    <t>Ten equal installments</t>
  </si>
  <si>
    <t>year</t>
  </si>
  <si>
    <t>pmt</t>
  </si>
  <si>
    <t>pv</t>
  </si>
  <si>
    <t>int</t>
  </si>
  <si>
    <t>sum</t>
  </si>
  <si>
    <t>Brute force calculation, assuming that the first payment</t>
  </si>
  <si>
    <t>arrives this year.</t>
  </si>
  <si>
    <t>Alternative approach: PV is year 0 payment plus</t>
  </si>
  <si>
    <t xml:space="preserve">the value of an infinite stream minus the value of </t>
  </si>
  <si>
    <t>losing an infinite stream after year 9:</t>
  </si>
  <si>
    <t>year 0</t>
  </si>
  <si>
    <t xml:space="preserve">infinite </t>
  </si>
  <si>
    <t>after 9</t>
  </si>
  <si>
    <t xml:space="preserve">total </t>
  </si>
  <si>
    <t xml:space="preserve">PV of 50,000 a year forever? </t>
  </si>
  <si>
    <t>If the payments start in one year, the value would be 50,000/0.05</t>
  </si>
  <si>
    <t xml:space="preserve">which is equal to </t>
  </si>
  <si>
    <t>That's clearly better than the deal in part 1.  If the payments start</t>
  </si>
  <si>
    <t>right away, it would be even better: $1,050,000.</t>
  </si>
  <si>
    <t>.</t>
  </si>
  <si>
    <t>PV of 30 years worth of payments</t>
  </si>
  <si>
    <t>pv of year 0 payment</t>
  </si>
  <si>
    <t>pv at 0 of an infinite stream starting in year 1</t>
  </si>
  <si>
    <t>assume that payments begin right away (year 0) and end after</t>
  </si>
  <si>
    <t>year 29 (the 30th payment)</t>
  </si>
  <si>
    <t>pv at 0 of stream from 30 onward</t>
  </si>
  <si>
    <t>pv of pmts from 0 to 29</t>
  </si>
  <si>
    <t>The first alternative, $100,000 a year for 10 years, is slightly</t>
  </si>
  <si>
    <t>better than receiving $50,000 a year for 30 years.</t>
  </si>
  <si>
    <t xml:space="preserve">each payment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</si>
</sst>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0" borderId="0" xfId="15" applyNumberFormat="1" applyFont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 horizontal="right"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2714625" y="485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54</xdr:row>
      <xdr:rowOff>0</xdr:rowOff>
    </xdr:to>
    <xdr:sp>
      <xdr:nvSpPr>
        <xdr:cNvPr id="2" name="TextBox 90"/>
        <xdr:cNvSpPr txBox="1">
          <a:spLocks noChangeArrowheads="1"/>
        </xdr:cNvSpPr>
      </xdr:nvSpPr>
      <xdr:spPr>
        <a:xfrm>
          <a:off x="180975" y="85820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0</xdr:colOff>
      <xdr:row>51</xdr:row>
      <xdr:rowOff>0</xdr:rowOff>
    </xdr:to>
    <xdr:sp>
      <xdr:nvSpPr>
        <xdr:cNvPr id="3" name="TextBox 99"/>
        <xdr:cNvSpPr txBox="1">
          <a:spLocks noChangeArrowheads="1"/>
        </xdr:cNvSpPr>
      </xdr:nvSpPr>
      <xdr:spPr>
        <a:xfrm>
          <a:off x="180975" y="80962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19</xdr:col>
      <xdr:colOff>0</xdr:colOff>
      <xdr:row>54</xdr:row>
      <xdr:rowOff>0</xdr:rowOff>
    </xdr:to>
    <xdr:grpSp>
      <xdr:nvGrpSpPr>
        <xdr:cNvPr id="4" name="Group 107"/>
        <xdr:cNvGrpSpPr>
          <a:grpSpLocks/>
        </xdr:cNvGrpSpPr>
      </xdr:nvGrpSpPr>
      <xdr:grpSpPr>
        <a:xfrm>
          <a:off x="361950" y="8096250"/>
          <a:ext cx="3076575" cy="647700"/>
          <a:chOff x="19" y="850"/>
          <a:chExt cx="323" cy="68"/>
        </a:xfrm>
        <a:solidFill>
          <a:srgbClr val="FFFFFF"/>
        </a:solidFill>
      </xdr:grpSpPr>
      <xdr:sp>
        <xdr:nvSpPr>
          <xdr:cNvPr id="5" name="Line 81"/>
          <xdr:cNvSpPr>
            <a:spLocks/>
          </xdr:cNvSpPr>
        </xdr:nvSpPr>
        <xdr:spPr>
          <a:xfrm>
            <a:off x="19" y="901"/>
            <a:ext cx="2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2"/>
          <xdr:cNvSpPr>
            <a:spLocks/>
          </xdr:cNvSpPr>
        </xdr:nvSpPr>
        <xdr:spPr>
          <a:xfrm flipV="1">
            <a:off x="19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3"/>
          <xdr:cNvSpPr>
            <a:spLocks/>
          </xdr:cNvSpPr>
        </xdr:nvSpPr>
        <xdr:spPr>
          <a:xfrm flipV="1">
            <a:off x="57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4"/>
          <xdr:cNvSpPr>
            <a:spLocks/>
          </xdr:cNvSpPr>
        </xdr:nvSpPr>
        <xdr:spPr>
          <a:xfrm flipV="1">
            <a:off x="95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5"/>
          <xdr:cNvSpPr>
            <a:spLocks/>
          </xdr:cNvSpPr>
        </xdr:nvSpPr>
        <xdr:spPr>
          <a:xfrm flipV="1">
            <a:off x="133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6"/>
          <xdr:cNvSpPr>
            <a:spLocks/>
          </xdr:cNvSpPr>
        </xdr:nvSpPr>
        <xdr:spPr>
          <a:xfrm flipV="1">
            <a:off x="171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87"/>
          <xdr:cNvSpPr>
            <a:spLocks/>
          </xdr:cNvSpPr>
        </xdr:nvSpPr>
        <xdr:spPr>
          <a:xfrm flipV="1">
            <a:off x="209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88"/>
          <xdr:cNvSpPr>
            <a:spLocks/>
          </xdr:cNvSpPr>
        </xdr:nvSpPr>
        <xdr:spPr>
          <a:xfrm flipV="1">
            <a:off x="247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89"/>
          <xdr:cNvSpPr>
            <a:spLocks/>
          </xdr:cNvSpPr>
        </xdr:nvSpPr>
        <xdr:spPr>
          <a:xfrm flipV="1">
            <a:off x="323" y="86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91"/>
          <xdr:cNvSpPr txBox="1">
            <a:spLocks noChangeArrowheads="1"/>
          </xdr:cNvSpPr>
        </xdr:nvSpPr>
        <xdr:spPr>
          <a:xfrm>
            <a:off x="38" y="901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5" name="TextBox 92"/>
          <xdr:cNvSpPr txBox="1">
            <a:spLocks noChangeArrowheads="1"/>
          </xdr:cNvSpPr>
        </xdr:nvSpPr>
        <xdr:spPr>
          <a:xfrm>
            <a:off x="76" y="901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6" name="TextBox 93"/>
          <xdr:cNvSpPr txBox="1">
            <a:spLocks noChangeArrowheads="1"/>
          </xdr:cNvSpPr>
        </xdr:nvSpPr>
        <xdr:spPr>
          <a:xfrm>
            <a:off x="114" y="901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7" name="TextBox 94"/>
          <xdr:cNvSpPr txBox="1">
            <a:spLocks noChangeArrowheads="1"/>
          </xdr:cNvSpPr>
        </xdr:nvSpPr>
        <xdr:spPr>
          <a:xfrm>
            <a:off x="152" y="901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8" name="TextBox 95"/>
          <xdr:cNvSpPr txBox="1">
            <a:spLocks noChangeArrowheads="1"/>
          </xdr:cNvSpPr>
        </xdr:nvSpPr>
        <xdr:spPr>
          <a:xfrm>
            <a:off x="190" y="901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9" name="TextBox 96"/>
          <xdr:cNvSpPr txBox="1">
            <a:spLocks noChangeArrowheads="1"/>
          </xdr:cNvSpPr>
        </xdr:nvSpPr>
        <xdr:spPr>
          <a:xfrm>
            <a:off x="228" y="901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20" name="TextBox 97"/>
          <xdr:cNvSpPr txBox="1">
            <a:spLocks noChangeArrowheads="1"/>
          </xdr:cNvSpPr>
        </xdr:nvSpPr>
        <xdr:spPr>
          <a:xfrm>
            <a:off x="304" y="901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29</a:t>
            </a:r>
          </a:p>
        </xdr:txBody>
      </xdr:sp>
      <xdr:sp>
        <xdr:nvSpPr>
          <xdr:cNvPr id="21" name="TextBox 98"/>
          <xdr:cNvSpPr txBox="1">
            <a:spLocks noChangeArrowheads="1"/>
          </xdr:cNvSpPr>
        </xdr:nvSpPr>
        <xdr:spPr>
          <a:xfrm>
            <a:off x="304" y="85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2" name="TextBox 100"/>
          <xdr:cNvSpPr txBox="1">
            <a:spLocks noChangeArrowheads="1"/>
          </xdr:cNvSpPr>
        </xdr:nvSpPr>
        <xdr:spPr>
          <a:xfrm>
            <a:off x="38" y="85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3" name="TextBox 101"/>
          <xdr:cNvSpPr txBox="1">
            <a:spLocks noChangeArrowheads="1"/>
          </xdr:cNvSpPr>
        </xdr:nvSpPr>
        <xdr:spPr>
          <a:xfrm>
            <a:off x="76" y="85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4" name="TextBox 102"/>
          <xdr:cNvSpPr txBox="1">
            <a:spLocks noChangeArrowheads="1"/>
          </xdr:cNvSpPr>
        </xdr:nvSpPr>
        <xdr:spPr>
          <a:xfrm>
            <a:off x="114" y="85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5" name="TextBox 103"/>
          <xdr:cNvSpPr txBox="1">
            <a:spLocks noChangeArrowheads="1"/>
          </xdr:cNvSpPr>
        </xdr:nvSpPr>
        <xdr:spPr>
          <a:xfrm>
            <a:off x="152" y="85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6" name="TextBox 104"/>
          <xdr:cNvSpPr txBox="1">
            <a:spLocks noChangeArrowheads="1"/>
          </xdr:cNvSpPr>
        </xdr:nvSpPr>
        <xdr:spPr>
          <a:xfrm>
            <a:off x="190" y="85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7" name="TextBox 105"/>
          <xdr:cNvSpPr txBox="1">
            <a:spLocks noChangeArrowheads="1"/>
          </xdr:cNvSpPr>
        </xdr:nvSpPr>
        <xdr:spPr>
          <a:xfrm>
            <a:off x="228" y="850"/>
            <a:ext cx="3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8" name="Line 106"/>
          <xdr:cNvSpPr>
            <a:spLocks/>
          </xdr:cNvSpPr>
        </xdr:nvSpPr>
        <xdr:spPr>
          <a:xfrm flipH="1">
            <a:off x="285" y="901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2.7109375" style="0" customWidth="1"/>
  </cols>
  <sheetData>
    <row r="1" ht="12.75">
      <c r="A1" t="s">
        <v>1</v>
      </c>
    </row>
    <row r="2" ht="12.75">
      <c r="A2" t="s">
        <v>0</v>
      </c>
    </row>
    <row r="4" spans="1:16" ht="12.75">
      <c r="A4">
        <v>1</v>
      </c>
      <c r="B4" t="s">
        <v>2</v>
      </c>
      <c r="L4" s="9"/>
      <c r="M4" s="9"/>
      <c r="N4" s="9"/>
      <c r="O4" s="9"/>
      <c r="P4" s="4"/>
    </row>
    <row r="5" spans="12:16" ht="12.75">
      <c r="L5" s="9"/>
      <c r="M5" s="9"/>
      <c r="N5" s="9"/>
      <c r="O5" s="9"/>
      <c r="P5" s="4"/>
    </row>
    <row r="6" spans="2:16" ht="12.75">
      <c r="B6" t="s">
        <v>8</v>
      </c>
      <c r="L6" s="9"/>
      <c r="M6" s="9"/>
      <c r="N6" s="9"/>
      <c r="O6" s="9"/>
      <c r="P6" s="4"/>
    </row>
    <row r="7" spans="2:16" ht="12.75">
      <c r="B7" t="s">
        <v>9</v>
      </c>
      <c r="L7" s="9"/>
      <c r="M7" s="9"/>
      <c r="N7" s="9"/>
      <c r="O7" s="9"/>
      <c r="P7" s="4"/>
    </row>
    <row r="8" spans="12:16" ht="12.75">
      <c r="L8" s="9"/>
      <c r="M8" s="9"/>
      <c r="N8" s="9"/>
      <c r="O8" s="9"/>
      <c r="P8" s="4"/>
    </row>
    <row r="9" spans="2:16" ht="12.75">
      <c r="B9" t="s">
        <v>6</v>
      </c>
      <c r="C9" s="11">
        <v>0.05</v>
      </c>
      <c r="D9" s="11"/>
      <c r="L9" s="9"/>
      <c r="M9" s="9"/>
      <c r="N9" s="9"/>
      <c r="O9" s="9"/>
      <c r="P9" s="4"/>
    </row>
    <row r="11" spans="2:15" ht="12.75">
      <c r="B11" s="2" t="s">
        <v>3</v>
      </c>
      <c r="E11" s="2" t="s">
        <v>4</v>
      </c>
      <c r="H11" s="2" t="s">
        <v>5</v>
      </c>
      <c r="L11" s="9"/>
      <c r="M11" s="9"/>
      <c r="N11" s="9"/>
      <c r="O11" s="9"/>
    </row>
    <row r="12" spans="8:9" ht="12.75">
      <c r="H12" s="8"/>
      <c r="I12" s="8"/>
    </row>
    <row r="13" spans="2:21" ht="12.75">
      <c r="B13">
        <v>0</v>
      </c>
      <c r="D13" s="12">
        <v>100</v>
      </c>
      <c r="E13" s="12"/>
      <c r="G13" s="12">
        <f aca="true" t="shared" si="0" ref="G13:G22">D13/(1+int1)^B13</f>
        <v>100</v>
      </c>
      <c r="H13" s="12"/>
      <c r="N13" s="2"/>
      <c r="O13" s="2"/>
      <c r="P13" s="2"/>
      <c r="Q13" s="2"/>
      <c r="R13" s="2"/>
      <c r="S13" s="2"/>
      <c r="T13" s="2"/>
      <c r="U13" s="2"/>
    </row>
    <row r="14" spans="2:8" ht="12.75">
      <c r="B14">
        <v>1</v>
      </c>
      <c r="D14" s="12">
        <v>100</v>
      </c>
      <c r="E14" s="12"/>
      <c r="G14" s="12">
        <f t="shared" si="0"/>
        <v>95.23809523809524</v>
      </c>
      <c r="H14" s="12"/>
    </row>
    <row r="15" spans="2:26" ht="12.75">
      <c r="B15">
        <v>2</v>
      </c>
      <c r="D15" s="12">
        <v>100</v>
      </c>
      <c r="E15" s="12"/>
      <c r="F15" s="2"/>
      <c r="G15" s="12">
        <f t="shared" si="0"/>
        <v>90.70294784580499</v>
      </c>
      <c r="H15" s="12"/>
      <c r="I15" s="2"/>
      <c r="J15" s="2"/>
      <c r="K15" s="2"/>
      <c r="L15" s="2"/>
      <c r="M15" s="2"/>
      <c r="W15" s="5"/>
      <c r="X15" s="5"/>
      <c r="Y15" s="5"/>
      <c r="Z15" s="5"/>
    </row>
    <row r="16" spans="2:26" ht="12.75">
      <c r="B16">
        <v>3</v>
      </c>
      <c r="C16" s="2"/>
      <c r="D16" s="12">
        <v>100</v>
      </c>
      <c r="E16" s="12"/>
      <c r="G16" s="12">
        <f t="shared" si="0"/>
        <v>86.3837598531476</v>
      </c>
      <c r="H16" s="12"/>
      <c r="N16" s="2"/>
      <c r="O16" s="2"/>
      <c r="P16" s="2"/>
      <c r="Q16" s="2"/>
      <c r="R16" s="2"/>
      <c r="S16" s="2"/>
      <c r="T16" s="2"/>
      <c r="U16" s="2"/>
      <c r="W16" s="5"/>
      <c r="X16" s="5"/>
      <c r="Y16" s="5"/>
      <c r="Z16" s="5"/>
    </row>
    <row r="17" spans="2:8" ht="12.75">
      <c r="B17">
        <v>4</v>
      </c>
      <c r="D17" s="12">
        <v>100</v>
      </c>
      <c r="E17" s="12"/>
      <c r="G17" s="12">
        <f t="shared" si="0"/>
        <v>82.2702474791882</v>
      </c>
      <c r="H17" s="12"/>
    </row>
    <row r="18" spans="2:13" ht="12.75">
      <c r="B18">
        <v>5</v>
      </c>
      <c r="D18" s="12">
        <v>100</v>
      </c>
      <c r="E18" s="12"/>
      <c r="F18" s="2"/>
      <c r="G18" s="12">
        <f t="shared" si="0"/>
        <v>78.35261664684589</v>
      </c>
      <c r="H18" s="12"/>
      <c r="I18" s="2"/>
      <c r="J18" s="2"/>
      <c r="K18" s="2"/>
      <c r="L18" s="2"/>
      <c r="M18" s="2"/>
    </row>
    <row r="19" spans="2:8" ht="12.75">
      <c r="B19">
        <v>6</v>
      </c>
      <c r="D19" s="12">
        <v>100</v>
      </c>
      <c r="E19" s="12"/>
      <c r="G19" s="12">
        <f t="shared" si="0"/>
        <v>74.62153966366277</v>
      </c>
      <c r="H19" s="12"/>
    </row>
    <row r="20" spans="2:8" ht="12.75">
      <c r="B20">
        <v>7</v>
      </c>
      <c r="D20" s="12">
        <v>100</v>
      </c>
      <c r="E20" s="12"/>
      <c r="G20" s="12">
        <f t="shared" si="0"/>
        <v>71.06813301301214</v>
      </c>
      <c r="H20" s="12"/>
    </row>
    <row r="21" spans="2:8" ht="12.75">
      <c r="B21">
        <v>8</v>
      </c>
      <c r="D21" s="12">
        <v>100</v>
      </c>
      <c r="E21" s="12"/>
      <c r="G21" s="12">
        <f t="shared" si="0"/>
        <v>67.68393620286872</v>
      </c>
      <c r="H21" s="12"/>
    </row>
    <row r="22" spans="2:21" ht="12.75">
      <c r="B22">
        <v>9</v>
      </c>
      <c r="D22" s="12">
        <v>100</v>
      </c>
      <c r="E22" s="12"/>
      <c r="G22" s="12">
        <f t="shared" si="0"/>
        <v>64.46089162177972</v>
      </c>
      <c r="H22" s="12"/>
      <c r="N22" s="2"/>
      <c r="O22" s="2"/>
      <c r="P22" s="2"/>
      <c r="Q22" s="2"/>
      <c r="R22" s="2"/>
      <c r="S22" s="2"/>
      <c r="T22" s="2"/>
      <c r="U22" s="2"/>
    </row>
    <row r="24" spans="2:26" ht="12.75">
      <c r="B24" t="s">
        <v>7</v>
      </c>
      <c r="D24" s="2"/>
      <c r="E24" s="2"/>
      <c r="F24" s="2"/>
      <c r="G24" s="13">
        <f>SUM(G13:H22)</f>
        <v>810.7821675644053</v>
      </c>
      <c r="H24" s="13"/>
      <c r="I24" s="2"/>
      <c r="J24" s="2"/>
      <c r="K24" s="2"/>
      <c r="L24" s="2"/>
      <c r="M24" s="2"/>
      <c r="W24" s="5"/>
      <c r="X24" s="5"/>
      <c r="Y24" s="5"/>
      <c r="Z24" s="5"/>
    </row>
    <row r="25" spans="4:26" ht="12.75">
      <c r="D25" s="2"/>
      <c r="N25" s="2"/>
      <c r="O25" s="2"/>
      <c r="P25" s="2"/>
      <c r="Q25" s="2"/>
      <c r="R25" s="2"/>
      <c r="S25" s="2"/>
      <c r="T25" s="2"/>
      <c r="U25" s="2"/>
      <c r="W25" s="5"/>
      <c r="X25" s="5"/>
      <c r="Y25" s="5"/>
      <c r="Z25" s="5"/>
    </row>
    <row r="26" ht="12.75">
      <c r="B26" t="s">
        <v>10</v>
      </c>
    </row>
    <row r="27" spans="2:13" ht="12.75">
      <c r="B27" t="s">
        <v>11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12.75">
      <c r="B28" t="s">
        <v>12</v>
      </c>
    </row>
    <row r="29" spans="14:21" ht="12.75">
      <c r="N29" s="2"/>
      <c r="O29" s="2"/>
      <c r="P29" s="2"/>
      <c r="Q29" s="2"/>
      <c r="R29" s="2"/>
      <c r="S29" s="2"/>
      <c r="T29" s="2"/>
      <c r="U29" s="2"/>
    </row>
    <row r="30" spans="2:6" ht="12.75">
      <c r="B30" t="s">
        <v>13</v>
      </c>
      <c r="E30" s="12">
        <f>D13</f>
        <v>100</v>
      </c>
      <c r="F30" s="12"/>
    </row>
    <row r="31" spans="2:26" ht="12.75">
      <c r="B31" t="s">
        <v>14</v>
      </c>
      <c r="E31" s="12">
        <f>E30/int1</f>
        <v>2000</v>
      </c>
      <c r="F31" s="12"/>
      <c r="W31" s="5"/>
      <c r="X31" s="5"/>
      <c r="Y31" s="5"/>
      <c r="Z31" s="5"/>
    </row>
    <row r="32" spans="2:26" ht="12.75">
      <c r="B32" t="s">
        <v>15</v>
      </c>
      <c r="D32" s="2"/>
      <c r="E32" s="14">
        <f>-E31/(1+int1)^9</f>
        <v>-1289.2178324355946</v>
      </c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W32" s="5"/>
      <c r="X32" s="5"/>
      <c r="Y32" s="5"/>
      <c r="Z32" s="5"/>
    </row>
    <row r="34" spans="2:21" ht="12.75">
      <c r="B34" t="s">
        <v>16</v>
      </c>
      <c r="E34" s="15">
        <f>E30+E31+E32</f>
        <v>810.7821675644054</v>
      </c>
      <c r="F34" s="15"/>
      <c r="L34" s="2"/>
      <c r="M34" s="2"/>
      <c r="N34" s="2"/>
      <c r="O34" s="2"/>
      <c r="P34" s="2"/>
      <c r="Q34" s="2"/>
      <c r="R34" s="2"/>
      <c r="S34" s="2"/>
      <c r="T34" s="2"/>
      <c r="U34" s="2"/>
    </row>
    <row r="36" spans="1:26" ht="12.75">
      <c r="A36">
        <v>2</v>
      </c>
      <c r="B36" t="s">
        <v>17</v>
      </c>
      <c r="W36" s="5"/>
      <c r="X36" s="5"/>
      <c r="Y36" s="5"/>
      <c r="Z36" s="5"/>
    </row>
    <row r="37" spans="4:26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W37" s="5"/>
      <c r="X37" s="5"/>
      <c r="Y37" s="5"/>
      <c r="Z37" s="5"/>
    </row>
    <row r="38" ht="12.75">
      <c r="B38" t="s">
        <v>18</v>
      </c>
    </row>
    <row r="39" spans="2:12" ht="12.75">
      <c r="B39" t="s">
        <v>19</v>
      </c>
      <c r="H39" s="16">
        <f>50000/0.05</f>
        <v>1000000</v>
      </c>
      <c r="I39" s="16"/>
      <c r="J39" s="16"/>
      <c r="K39" s="16"/>
      <c r="L39" t="s">
        <v>22</v>
      </c>
    </row>
    <row r="40" spans="8:11" ht="12.75">
      <c r="H40" s="10"/>
      <c r="I40" s="10"/>
      <c r="J40" s="10"/>
      <c r="K40" s="10"/>
    </row>
    <row r="41" ht="12.75">
      <c r="B41" t="s">
        <v>20</v>
      </c>
    </row>
    <row r="42" spans="2:12" ht="12.75">
      <c r="B42" t="s">
        <v>21</v>
      </c>
      <c r="C42" s="3"/>
      <c r="F42" s="2"/>
      <c r="I42" s="2"/>
      <c r="L42" s="2"/>
    </row>
    <row r="43" spans="15:16" ht="12.75">
      <c r="O43" s="7"/>
      <c r="P43" s="7"/>
    </row>
    <row r="44" spans="1:2" ht="12.75">
      <c r="A44">
        <v>3</v>
      </c>
      <c r="B44" t="s">
        <v>23</v>
      </c>
    </row>
    <row r="46" ht="12.75">
      <c r="B46" t="s">
        <v>26</v>
      </c>
    </row>
    <row r="47" ht="12.75">
      <c r="B47" t="s">
        <v>27</v>
      </c>
    </row>
    <row r="49" spans="2:9" ht="12.75">
      <c r="B49" t="s">
        <v>32</v>
      </c>
      <c r="G49" s="16">
        <f>50000</f>
        <v>50000</v>
      </c>
      <c r="H49" s="16"/>
      <c r="I49" s="16"/>
    </row>
    <row r="50" spans="7:9" ht="12.75">
      <c r="G50" s="10"/>
      <c r="H50" s="10"/>
      <c r="I50" s="10"/>
    </row>
    <row r="51" spans="7:9" ht="12.75">
      <c r="G51" s="10"/>
      <c r="H51" s="10"/>
      <c r="I51" s="10"/>
    </row>
    <row r="52" spans="7:9" ht="12.75">
      <c r="G52" s="10"/>
      <c r="H52" s="10"/>
      <c r="I52" s="10"/>
    </row>
    <row r="53" spans="7:9" ht="12.75">
      <c r="G53" s="10"/>
      <c r="H53" s="10"/>
      <c r="I53" s="10"/>
    </row>
    <row r="54" spans="7:9" ht="12.75">
      <c r="G54" s="10"/>
      <c r="H54" s="10"/>
      <c r="I54" s="10"/>
    </row>
    <row r="55" spans="7:9" ht="12.75">
      <c r="G55" s="10"/>
      <c r="H55" s="10"/>
      <c r="I55" s="10"/>
    </row>
    <row r="56" spans="15:16" ht="12.75">
      <c r="O56" s="7"/>
      <c r="P56" s="7"/>
    </row>
    <row r="57" spans="2:20" ht="12.75">
      <c r="B57" t="s">
        <v>25</v>
      </c>
      <c r="Q57" s="16">
        <f>G49/0.05</f>
        <v>1000000</v>
      </c>
      <c r="R57" s="16"/>
      <c r="S57" s="16"/>
      <c r="T57" s="16"/>
    </row>
    <row r="58" spans="2:20" ht="12.75">
      <c r="B58" t="s">
        <v>24</v>
      </c>
      <c r="Q58" s="16">
        <f>G49</f>
        <v>50000</v>
      </c>
      <c r="R58" s="16"/>
      <c r="S58" s="16"/>
      <c r="T58" s="16"/>
    </row>
    <row r="59" spans="2:20" ht="12.75">
      <c r="B59" t="s">
        <v>28</v>
      </c>
      <c r="Q59" s="16">
        <f>Q57/(1.05)^29</f>
        <v>242946.32108865096</v>
      </c>
      <c r="R59" s="16"/>
      <c r="S59" s="16"/>
      <c r="T59" s="16"/>
    </row>
    <row r="60" spans="2:20" ht="12.75">
      <c r="B60" t="s">
        <v>29</v>
      </c>
      <c r="Q60" s="17">
        <f>Q57+Q58-Q59</f>
        <v>807053.678911349</v>
      </c>
      <c r="R60" s="12"/>
      <c r="S60" s="12"/>
      <c r="T60" s="12"/>
    </row>
    <row r="62" ht="12.75">
      <c r="B62" t="s">
        <v>30</v>
      </c>
    </row>
    <row r="63" ht="12.75">
      <c r="B63" t="s">
        <v>31</v>
      </c>
    </row>
    <row r="65" spans="5:14" ht="12.75">
      <c r="E65" s="3"/>
      <c r="H65" s="2"/>
      <c r="K65" s="3"/>
      <c r="L65" s="3"/>
      <c r="N65" s="2"/>
    </row>
    <row r="66" spans="11:18" ht="12.75">
      <c r="K66" s="6"/>
      <c r="L66" s="6"/>
      <c r="Q66" s="7"/>
      <c r="R66" s="7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8" ht="12.75">
      <c r="K70" s="6"/>
      <c r="L70" s="6"/>
      <c r="Q70" s="7"/>
      <c r="R70" s="7"/>
    </row>
    <row r="71" spans="11:12" ht="12.75">
      <c r="K71" s="6"/>
      <c r="L71" s="6"/>
    </row>
    <row r="72" spans="10:18" ht="12.75">
      <c r="J72" s="3"/>
      <c r="K72" s="6"/>
      <c r="L72" s="6"/>
      <c r="P72" s="3"/>
      <c r="Q72" s="1"/>
      <c r="R72" s="1"/>
    </row>
    <row r="76" ht="12.75">
      <c r="H76" s="2"/>
    </row>
    <row r="77" ht="12.75">
      <c r="E77" s="2"/>
    </row>
    <row r="79" spans="5:8" ht="12.75">
      <c r="E79" s="2"/>
      <c r="H79" s="2"/>
    </row>
    <row r="80" ht="12.75">
      <c r="E80" s="2"/>
    </row>
    <row r="82" spans="10:12" ht="12.75">
      <c r="J82" s="3"/>
      <c r="K82" s="6"/>
      <c r="L82" s="6"/>
    </row>
    <row r="84" spans="7:8" ht="12.75">
      <c r="G84" s="6"/>
      <c r="H84" s="6"/>
    </row>
  </sheetData>
  <mergeCells count="32">
    <mergeCell ref="Q60:T60"/>
    <mergeCell ref="Q58:T58"/>
    <mergeCell ref="H39:K39"/>
    <mergeCell ref="G49:I49"/>
    <mergeCell ref="Q57:T57"/>
    <mergeCell ref="Q59:T59"/>
    <mergeCell ref="E30:F30"/>
    <mergeCell ref="E31:F31"/>
    <mergeCell ref="E32:F32"/>
    <mergeCell ref="E34:F34"/>
    <mergeCell ref="G20:H20"/>
    <mergeCell ref="G21:H21"/>
    <mergeCell ref="G22:H22"/>
    <mergeCell ref="G24:H24"/>
    <mergeCell ref="D20:E20"/>
    <mergeCell ref="D21:E21"/>
    <mergeCell ref="D22:E22"/>
    <mergeCell ref="G13:H13"/>
    <mergeCell ref="G14:H14"/>
    <mergeCell ref="G15:H15"/>
    <mergeCell ref="G16:H16"/>
    <mergeCell ref="G17:H17"/>
    <mergeCell ref="G18:H18"/>
    <mergeCell ref="G19:H19"/>
    <mergeCell ref="D16:E16"/>
    <mergeCell ref="D17:E17"/>
    <mergeCell ref="D18:E18"/>
    <mergeCell ref="D19:E19"/>
    <mergeCell ref="C9:D9"/>
    <mergeCell ref="D13:E13"/>
    <mergeCell ref="D14:E14"/>
    <mergeCell ref="D15:E15"/>
  </mergeCells>
  <printOptions/>
  <pageMargins left="0.75" right="0.75" top="1" bottom="1" header="0.5" footer="0.5"/>
  <pageSetup horizontalDpi="600" verticalDpi="600" orientation="portrait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2003-09-24T23:05:08Z</dcterms:created>
  <dcterms:modified xsi:type="dcterms:W3CDTF">2004-10-29T19:54:58Z</dcterms:modified>
  <cp:category/>
  <cp:version/>
  <cp:contentType/>
  <cp:contentStatus/>
</cp:coreProperties>
</file>