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423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<sst xmlns="http://schemas.openxmlformats.org/spreadsheetml/2006/main" count="49" uniqueCount="36">
  <si>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Investment under Uncertainty</t>
  </si>
  <si>
    <t>A</t>
  </si>
  <si>
    <t>B</t>
  </si>
  <si>
    <t>If product is a hit:</t>
  </si>
  <si>
    <t>Q</t>
  </si>
  <si>
    <t>P</t>
  </si>
  <si>
    <t>TR</t>
  </si>
  <si>
    <t>MR</t>
  </si>
  <si>
    <t>MC</t>
  </si>
  <si>
    <t>Interest rate:</t>
  </si>
  <si>
    <t>Probability a hit:</t>
  </si>
  <si>
    <t>Marginal cost:</t>
  </si>
  <si>
    <t>Fixed cost:</t>
  </si>
  <si>
    <t xml:space="preserve"> million</t>
  </si>
  <si>
    <t>Demand curve:</t>
  </si>
  <si>
    <t>P = A - B*Q</t>
  </si>
  <si>
    <t>MR-MC</t>
  </si>
  <si>
    <t xml:space="preserve">Would charge $150 and sell 75,000 copies for a total profit of </t>
  </si>
  <si>
    <t>11.25 million dollars (not counting the initial investment).</t>
  </si>
  <si>
    <t>If product is a flop:</t>
  </si>
  <si>
    <t xml:space="preserve">Would charge $50 and sell 25,000 copies for a total profit of </t>
  </si>
  <si>
    <t>1.25 million dollars (not counting the initial investment).</t>
  </si>
  <si>
    <t>EV =</t>
  </si>
  <si>
    <t>Cash flow of profits:</t>
  </si>
  <si>
    <t>PV of payments forever = 11.25/r =</t>
  </si>
  <si>
    <t>million</t>
  </si>
  <si>
    <t>PV of payments after 10 = 225/(1+r)^10 =</t>
  </si>
  <si>
    <t>PV of payments 1-10 is the difference:</t>
  </si>
  <si>
    <t>PV of payments forever = 1.25/r =</t>
  </si>
  <si>
    <t>PV of payments after 10 = 25/(1+r)^10 =</t>
  </si>
  <si>
    <t>Decision tree:</t>
  </si>
  <si>
    <t>Expected value of writing the program:</t>
  </si>
  <si>
    <t>EV = 0.15*(66.86) + 0.85*(-10.35)</t>
  </si>
  <si>
    <t>+</t>
  </si>
  <si>
    <t xml:space="preserve">Yes, the firm should go ahead with the project.  It has an expected value that </t>
  </si>
  <si>
    <t>is greater than zero (although the project is VERY risky).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</si>
</sst>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#,##0.000"/>
  </numFmts>
  <fonts count="2">
    <font>
      <sz val="10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4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workbookViewId="0" topLeftCell="A9">
      <selection activeCell="A41" sqref="A41"/>
    </sheetView>
  </sheetViews>
  <sheetFormatPr defaultColWidth="9.140625" defaultRowHeight="12.75"/>
  <cols>
    <col min="2" max="3" width="9.28125" style="0" bestFit="1" customWidth="1"/>
    <col min="4" max="4" width="10.8515625" style="0" bestFit="1" customWidth="1"/>
    <col min="5" max="7" width="9.28125" style="0" bestFit="1" customWidth="1"/>
  </cols>
  <sheetData>
    <row r="1" spans="1:4" ht="18">
      <c r="A1" s="1" t="s">
        <v>0</v>
      </c>
      <c r="B1" s="1"/>
      <c r="C1" s="1"/>
      <c r="D1" s="1"/>
    </row>
    <row r="3" spans="1:3" ht="12.75">
      <c r="A3" t="s">
        <v>14</v>
      </c>
      <c r="C3" t="s">
        <v>15</v>
      </c>
    </row>
    <row r="4" spans="1:4" ht="12.75">
      <c r="A4" t="s">
        <v>12</v>
      </c>
      <c r="C4">
        <v>20</v>
      </c>
      <c r="D4" t="s">
        <v>13</v>
      </c>
    </row>
    <row r="5" spans="1:3" ht="12.75">
      <c r="A5" t="s">
        <v>11</v>
      </c>
      <c r="C5">
        <v>0</v>
      </c>
    </row>
    <row r="6" spans="1:3" ht="12.75">
      <c r="A6" t="s">
        <v>10</v>
      </c>
      <c r="C6" s="2">
        <v>0.15</v>
      </c>
    </row>
    <row r="7" spans="1:3" ht="12.75">
      <c r="A7" t="s">
        <v>9</v>
      </c>
      <c r="C7" s="2">
        <v>0.05</v>
      </c>
    </row>
    <row r="9" ht="12.75">
      <c r="A9" t="s">
        <v>3</v>
      </c>
    </row>
    <row r="11" spans="2:3" ht="12.75">
      <c r="B11" t="s">
        <v>1</v>
      </c>
      <c r="C11">
        <v>300</v>
      </c>
    </row>
    <row r="12" spans="2:3" ht="12.75">
      <c r="B12" t="s">
        <v>2</v>
      </c>
      <c r="C12">
        <f>1/500</f>
        <v>0.002</v>
      </c>
    </row>
    <row r="14" spans="2:8" ht="12.75">
      <c r="B14" s="3" t="s">
        <v>4</v>
      </c>
      <c r="C14" s="3" t="s">
        <v>5</v>
      </c>
      <c r="D14" s="3" t="s">
        <v>6</v>
      </c>
      <c r="E14" s="3" t="s">
        <v>7</v>
      </c>
      <c r="F14" s="3" t="s">
        <v>8</v>
      </c>
      <c r="G14" s="3" t="s">
        <v>16</v>
      </c>
      <c r="H14" s="3"/>
    </row>
    <row r="15" spans="2:7" ht="12.75">
      <c r="B15">
        <v>74995</v>
      </c>
      <c r="C15" s="5">
        <f>$C$11-$C$12*B15</f>
        <v>150.01</v>
      </c>
      <c r="D15" s="4">
        <f>B15*C15</f>
        <v>11249999.95</v>
      </c>
      <c r="E15" s="5"/>
      <c r="F15" s="5">
        <f>$C$5</f>
        <v>0</v>
      </c>
      <c r="G15" s="5"/>
    </row>
    <row r="16" spans="2:7" ht="12.75">
      <c r="B16">
        <f>B15+1</f>
        <v>74996</v>
      </c>
      <c r="C16" s="5">
        <f>$C$11-$C$12*B16</f>
        <v>150.008</v>
      </c>
      <c r="D16" s="4">
        <f>B16*C16</f>
        <v>11249999.968</v>
      </c>
      <c r="E16" s="5">
        <f>D16-D15</f>
        <v>0.018000001087784767</v>
      </c>
      <c r="F16" s="5">
        <f>$C$5</f>
        <v>0</v>
      </c>
      <c r="G16" s="5">
        <f>E16-F16</f>
        <v>0.018000001087784767</v>
      </c>
    </row>
    <row r="17" spans="2:7" ht="12.75">
      <c r="B17">
        <f aca="true" t="shared" si="0" ref="B17:B25">B16+1</f>
        <v>74997</v>
      </c>
      <c r="C17" s="5">
        <f aca="true" t="shared" si="1" ref="C17:C25">$C$11-$C$12*B17</f>
        <v>150.006</v>
      </c>
      <c r="D17" s="4">
        <f aca="true" t="shared" si="2" ref="D17:D25">B17*C17</f>
        <v>11249999.982</v>
      </c>
      <c r="E17" s="5">
        <f aca="true" t="shared" si="3" ref="E17:E25">D17-D16</f>
        <v>0.014000000432133675</v>
      </c>
      <c r="F17" s="5">
        <f aca="true" t="shared" si="4" ref="F17:F25">$C$5</f>
        <v>0</v>
      </c>
      <c r="G17" s="5">
        <f aca="true" t="shared" si="5" ref="G17:G25">E17-F17</f>
        <v>0.014000000432133675</v>
      </c>
    </row>
    <row r="18" spans="2:7" ht="12.75">
      <c r="B18">
        <f t="shared" si="0"/>
        <v>74998</v>
      </c>
      <c r="C18" s="5">
        <f t="shared" si="1"/>
        <v>150.004</v>
      </c>
      <c r="D18" s="4">
        <f t="shared" si="2"/>
        <v>11249999.991999999</v>
      </c>
      <c r="E18" s="5">
        <f t="shared" si="3"/>
        <v>0.009999997913837433</v>
      </c>
      <c r="F18" s="5">
        <f t="shared" si="4"/>
        <v>0</v>
      </c>
      <c r="G18" s="5">
        <f t="shared" si="5"/>
        <v>0.009999997913837433</v>
      </c>
    </row>
    <row r="19" spans="2:7" ht="12.75">
      <c r="B19">
        <f t="shared" si="0"/>
        <v>74999</v>
      </c>
      <c r="C19" s="5">
        <f t="shared" si="1"/>
        <v>150.002</v>
      </c>
      <c r="D19" s="4">
        <f t="shared" si="2"/>
        <v>11249999.998000002</v>
      </c>
      <c r="E19" s="5">
        <f t="shared" si="3"/>
        <v>0.006000002846121788</v>
      </c>
      <c r="F19" s="5">
        <f t="shared" si="4"/>
        <v>0</v>
      </c>
      <c r="G19" s="5">
        <f t="shared" si="5"/>
        <v>0.006000002846121788</v>
      </c>
    </row>
    <row r="20" spans="2:7" ht="12.75">
      <c r="B20" s="6">
        <f t="shared" si="0"/>
        <v>75000</v>
      </c>
      <c r="C20" s="7">
        <f t="shared" si="1"/>
        <v>150</v>
      </c>
      <c r="D20" s="8">
        <f t="shared" si="2"/>
        <v>11250000</v>
      </c>
      <c r="E20" s="7">
        <f t="shared" si="3"/>
        <v>0.001999998465180397</v>
      </c>
      <c r="F20" s="7">
        <f t="shared" si="4"/>
        <v>0</v>
      </c>
      <c r="G20" s="9">
        <f t="shared" si="5"/>
        <v>0.001999998465180397</v>
      </c>
    </row>
    <row r="21" spans="2:7" ht="12.75">
      <c r="B21">
        <f t="shared" si="0"/>
        <v>75001</v>
      </c>
      <c r="C21" s="5">
        <f t="shared" si="1"/>
        <v>149.998</v>
      </c>
      <c r="D21" s="4">
        <f t="shared" si="2"/>
        <v>11249999.998</v>
      </c>
      <c r="E21" s="5">
        <f t="shared" si="3"/>
        <v>-0.0020000003278255463</v>
      </c>
      <c r="F21" s="5">
        <f t="shared" si="4"/>
        <v>0</v>
      </c>
      <c r="G21" s="5">
        <f t="shared" si="5"/>
        <v>-0.0020000003278255463</v>
      </c>
    </row>
    <row r="22" spans="2:7" ht="12.75">
      <c r="B22">
        <f t="shared" si="0"/>
        <v>75002</v>
      </c>
      <c r="C22" s="5">
        <f t="shared" si="1"/>
        <v>149.996</v>
      </c>
      <c r="D22" s="4">
        <f t="shared" si="2"/>
        <v>11249999.992</v>
      </c>
      <c r="E22" s="5">
        <f t="shared" si="3"/>
        <v>-0.0059999991208314896</v>
      </c>
      <c r="F22" s="5">
        <f t="shared" si="4"/>
        <v>0</v>
      </c>
      <c r="G22" s="5">
        <f t="shared" si="5"/>
        <v>-0.0059999991208314896</v>
      </c>
    </row>
    <row r="23" spans="2:7" ht="12.75">
      <c r="B23">
        <f t="shared" si="0"/>
        <v>75003</v>
      </c>
      <c r="C23" s="5">
        <f t="shared" si="1"/>
        <v>149.994</v>
      </c>
      <c r="D23" s="4">
        <f t="shared" si="2"/>
        <v>11249999.982</v>
      </c>
      <c r="E23" s="5">
        <f t="shared" si="3"/>
        <v>-0.009999999776482582</v>
      </c>
      <c r="F23" s="5">
        <f t="shared" si="4"/>
        <v>0</v>
      </c>
      <c r="G23" s="5">
        <f t="shared" si="5"/>
        <v>-0.009999999776482582</v>
      </c>
    </row>
    <row r="24" spans="2:7" ht="12.75">
      <c r="B24">
        <f t="shared" si="0"/>
        <v>75004</v>
      </c>
      <c r="C24" s="5">
        <f t="shared" si="1"/>
        <v>149.992</v>
      </c>
      <c r="D24" s="4">
        <f t="shared" si="2"/>
        <v>11249999.967999998</v>
      </c>
      <c r="E24" s="5">
        <f t="shared" si="3"/>
        <v>-0.014000002294778824</v>
      </c>
      <c r="F24" s="5">
        <f t="shared" si="4"/>
        <v>0</v>
      </c>
      <c r="G24" s="5">
        <f t="shared" si="5"/>
        <v>-0.014000002294778824</v>
      </c>
    </row>
    <row r="25" spans="2:7" ht="12.75">
      <c r="B25">
        <f t="shared" si="0"/>
        <v>75005</v>
      </c>
      <c r="C25" s="5">
        <f t="shared" si="1"/>
        <v>149.99</v>
      </c>
      <c r="D25" s="4">
        <f t="shared" si="2"/>
        <v>11249999.950000001</v>
      </c>
      <c r="E25" s="5">
        <f t="shared" si="3"/>
        <v>-0.01799999736249447</v>
      </c>
      <c r="F25" s="5">
        <f t="shared" si="4"/>
        <v>0</v>
      </c>
      <c r="G25" s="5">
        <f t="shared" si="5"/>
        <v>-0.01799999736249447</v>
      </c>
    </row>
    <row r="27" ht="12.75">
      <c r="B27" t="s">
        <v>17</v>
      </c>
    </row>
    <row r="28" ht="12.75">
      <c r="B28" t="s">
        <v>18</v>
      </c>
    </row>
    <row r="30" ht="12.75">
      <c r="B30" t="s">
        <v>23</v>
      </c>
    </row>
    <row r="37" spans="2:7" ht="12.75">
      <c r="B37" t="s">
        <v>24</v>
      </c>
      <c r="F37" s="10">
        <f>11.25/$C$7</f>
        <v>225</v>
      </c>
      <c r="G37" t="s">
        <v>25</v>
      </c>
    </row>
    <row r="38" spans="2:7" ht="12.75">
      <c r="B38" t="s">
        <v>26</v>
      </c>
      <c r="F38" s="10">
        <f>F37/(1+C7)^10</f>
        <v>138.13048204667083</v>
      </c>
      <c r="G38" t="str">
        <f>G37</f>
        <v>million</v>
      </c>
    </row>
    <row r="39" spans="2:7" ht="12.75">
      <c r="B39" t="s">
        <v>27</v>
      </c>
      <c r="F39" s="10">
        <f>F37-F38</f>
        <v>86.86951795332917</v>
      </c>
      <c r="G39" t="str">
        <f>G38</f>
        <v>million</v>
      </c>
    </row>
    <row r="41" ht="12.75">
      <c r="A41" t="s">
        <v>19</v>
      </c>
    </row>
    <row r="43" spans="2:3" ht="12.75">
      <c r="B43" t="s">
        <v>1</v>
      </c>
      <c r="C43">
        <v>100</v>
      </c>
    </row>
    <row r="44" spans="2:3" ht="12.75">
      <c r="B44" t="s">
        <v>2</v>
      </c>
      <c r="C44">
        <f>1/500</f>
        <v>0.002</v>
      </c>
    </row>
    <row r="46" spans="2:7" ht="12.75">
      <c r="B46" s="3" t="s">
        <v>4</v>
      </c>
      <c r="C46" s="3" t="s">
        <v>5</v>
      </c>
      <c r="D46" s="3" t="s">
        <v>6</v>
      </c>
      <c r="E46" s="3" t="s">
        <v>7</v>
      </c>
      <c r="F46" s="3" t="s">
        <v>8</v>
      </c>
      <c r="G46" s="3" t="s">
        <v>16</v>
      </c>
    </row>
    <row r="47" spans="2:7" ht="12.75">
      <c r="B47">
        <v>24995</v>
      </c>
      <c r="C47" s="5">
        <f>$C$43-$C$44*B47</f>
        <v>50.01</v>
      </c>
      <c r="D47" s="4">
        <f>B47*C47</f>
        <v>1249999.95</v>
      </c>
      <c r="E47" s="5"/>
      <c r="F47" s="5">
        <f>$C$5</f>
        <v>0</v>
      </c>
      <c r="G47" s="5"/>
    </row>
    <row r="48" spans="2:7" ht="12.75">
      <c r="B48">
        <f>B47+1</f>
        <v>24996</v>
      </c>
      <c r="C48" s="5">
        <f aca="true" t="shared" si="6" ref="C48:C57">$C$43-$C$44*B48</f>
        <v>50.007999999999996</v>
      </c>
      <c r="D48" s="4">
        <f>B48*C48</f>
        <v>1249999.9679999999</v>
      </c>
      <c r="E48" s="5">
        <f>D48-D47</f>
        <v>0.01799999992363155</v>
      </c>
      <c r="F48" s="5">
        <f>$C$5</f>
        <v>0</v>
      </c>
      <c r="G48" s="5">
        <f>E48-F48</f>
        <v>0.01799999992363155</v>
      </c>
    </row>
    <row r="49" spans="2:7" ht="12.75">
      <c r="B49">
        <f aca="true" t="shared" si="7" ref="B49:B57">B48+1</f>
        <v>24997</v>
      </c>
      <c r="C49" s="5">
        <f t="shared" si="6"/>
        <v>50.006</v>
      </c>
      <c r="D49" s="4">
        <f aca="true" t="shared" si="8" ref="D49:D57">B49*C49</f>
        <v>1249999.982</v>
      </c>
      <c r="E49" s="5">
        <f aca="true" t="shared" si="9" ref="E49:E57">D49-D48</f>
        <v>0.014000000199303031</v>
      </c>
      <c r="F49" s="5">
        <f aca="true" t="shared" si="10" ref="F49:F57">$C$5</f>
        <v>0</v>
      </c>
      <c r="G49" s="5">
        <f aca="true" t="shared" si="11" ref="G49:G57">E49-F49</f>
        <v>0.014000000199303031</v>
      </c>
    </row>
    <row r="50" spans="2:7" ht="12.75">
      <c r="B50">
        <f t="shared" si="7"/>
        <v>24998</v>
      </c>
      <c r="C50" s="5">
        <f t="shared" si="6"/>
        <v>50.004</v>
      </c>
      <c r="D50" s="4">
        <f t="shared" si="8"/>
        <v>1249999.9919999999</v>
      </c>
      <c r="E50" s="5">
        <f t="shared" si="9"/>
        <v>0.009999999776482582</v>
      </c>
      <c r="F50" s="5">
        <f t="shared" si="10"/>
        <v>0</v>
      </c>
      <c r="G50" s="5">
        <f t="shared" si="11"/>
        <v>0.009999999776482582</v>
      </c>
    </row>
    <row r="51" spans="2:7" ht="12.75">
      <c r="B51">
        <f t="shared" si="7"/>
        <v>24999</v>
      </c>
      <c r="C51" s="5">
        <f t="shared" si="6"/>
        <v>50.002</v>
      </c>
      <c r="D51" s="4">
        <f t="shared" si="8"/>
        <v>1249999.9980000001</v>
      </c>
      <c r="E51" s="5">
        <f t="shared" si="9"/>
        <v>0.006000000284984708</v>
      </c>
      <c r="F51" s="5">
        <f t="shared" si="10"/>
        <v>0</v>
      </c>
      <c r="G51" s="5">
        <f t="shared" si="11"/>
        <v>0.006000000284984708</v>
      </c>
    </row>
    <row r="52" spans="2:7" ht="12.75">
      <c r="B52" s="6">
        <f t="shared" si="7"/>
        <v>25000</v>
      </c>
      <c r="C52" s="7">
        <f t="shared" si="6"/>
        <v>50</v>
      </c>
      <c r="D52" s="8">
        <f t="shared" si="8"/>
        <v>1250000</v>
      </c>
      <c r="E52" s="7">
        <f t="shared" si="9"/>
        <v>0.001999999862164259</v>
      </c>
      <c r="F52" s="7">
        <f t="shared" si="10"/>
        <v>0</v>
      </c>
      <c r="G52" s="9">
        <f t="shared" si="11"/>
        <v>0.001999999862164259</v>
      </c>
    </row>
    <row r="53" spans="2:7" ht="12.75">
      <c r="B53">
        <f t="shared" si="7"/>
        <v>25001</v>
      </c>
      <c r="C53" s="5">
        <f t="shared" si="6"/>
        <v>49.998</v>
      </c>
      <c r="D53" s="4">
        <f t="shared" si="8"/>
        <v>1249999.998</v>
      </c>
      <c r="E53" s="5">
        <f t="shared" si="9"/>
        <v>-0.0020000000949949026</v>
      </c>
      <c r="F53" s="5">
        <f t="shared" si="10"/>
        <v>0</v>
      </c>
      <c r="G53" s="5">
        <f t="shared" si="11"/>
        <v>-0.0020000000949949026</v>
      </c>
    </row>
    <row r="54" spans="2:7" ht="12.75">
      <c r="B54">
        <f t="shared" si="7"/>
        <v>25002</v>
      </c>
      <c r="C54" s="5">
        <f t="shared" si="6"/>
        <v>49.996</v>
      </c>
      <c r="D54" s="4">
        <f t="shared" si="8"/>
        <v>1249999.992</v>
      </c>
      <c r="E54" s="5">
        <f t="shared" si="9"/>
        <v>-0.0059999998193234205</v>
      </c>
      <c r="F54" s="5">
        <f t="shared" si="10"/>
        <v>0</v>
      </c>
      <c r="G54" s="5">
        <f t="shared" si="11"/>
        <v>-0.0059999998193234205</v>
      </c>
    </row>
    <row r="55" spans="2:7" ht="12.75">
      <c r="B55">
        <f t="shared" si="7"/>
        <v>25003</v>
      </c>
      <c r="C55" s="5">
        <f t="shared" si="6"/>
        <v>49.994</v>
      </c>
      <c r="D55" s="4">
        <f t="shared" si="8"/>
        <v>1249999.982</v>
      </c>
      <c r="E55" s="5">
        <f t="shared" si="9"/>
        <v>-0.010000000009313226</v>
      </c>
      <c r="F55" s="5">
        <f t="shared" si="10"/>
        <v>0</v>
      </c>
      <c r="G55" s="5">
        <f t="shared" si="11"/>
        <v>-0.010000000009313226</v>
      </c>
    </row>
    <row r="56" spans="2:7" ht="12.75">
      <c r="B56">
        <f t="shared" si="7"/>
        <v>25004</v>
      </c>
      <c r="C56" s="5">
        <f t="shared" si="6"/>
        <v>49.992</v>
      </c>
      <c r="D56" s="4">
        <f t="shared" si="8"/>
        <v>1249999.9679999999</v>
      </c>
      <c r="E56" s="5">
        <f t="shared" si="9"/>
        <v>-0.014000000199303031</v>
      </c>
      <c r="F56" s="5">
        <f t="shared" si="10"/>
        <v>0</v>
      </c>
      <c r="G56" s="5">
        <f t="shared" si="11"/>
        <v>-0.014000000199303031</v>
      </c>
    </row>
    <row r="57" spans="2:7" ht="12.75">
      <c r="B57">
        <f t="shared" si="7"/>
        <v>25005</v>
      </c>
      <c r="C57" s="5">
        <f t="shared" si="6"/>
        <v>49.99</v>
      </c>
      <c r="D57" s="4">
        <f t="shared" si="8"/>
        <v>1249999.95</v>
      </c>
      <c r="E57" s="5">
        <f t="shared" si="9"/>
        <v>-0.01799999992363155</v>
      </c>
      <c r="F57" s="5">
        <f t="shared" si="10"/>
        <v>0</v>
      </c>
      <c r="G57" s="5">
        <f t="shared" si="11"/>
        <v>-0.01799999992363155</v>
      </c>
    </row>
    <row r="59" ht="12.75">
      <c r="B59" t="s">
        <v>20</v>
      </c>
    </row>
    <row r="60" ht="12.75">
      <c r="B60" t="s">
        <v>21</v>
      </c>
    </row>
    <row r="62" ht="12.75">
      <c r="B62" t="s">
        <v>23</v>
      </c>
    </row>
    <row r="69" spans="2:7" ht="12.75">
      <c r="B69" t="s">
        <v>28</v>
      </c>
      <c r="F69" s="10">
        <f>1.25/$C$7</f>
        <v>25</v>
      </c>
      <c r="G69" t="s">
        <v>25</v>
      </c>
    </row>
    <row r="70" spans="2:14" ht="12.75">
      <c r="B70" t="s">
        <v>29</v>
      </c>
      <c r="F70" s="10">
        <f>F69/(1+C7)^10</f>
        <v>15.347831338518983</v>
      </c>
      <c r="G70" t="str">
        <f>G69</f>
        <v>million</v>
      </c>
      <c r="N70" s="10"/>
    </row>
    <row r="71" spans="2:14" ht="12.75">
      <c r="B71" t="s">
        <v>27</v>
      </c>
      <c r="F71" s="10">
        <f>F69-F70</f>
        <v>9.652168661481017</v>
      </c>
      <c r="G71" t="str">
        <f>G70</f>
        <v>million</v>
      </c>
      <c r="N71" s="10"/>
    </row>
    <row r="72" spans="6:14" ht="12.75">
      <c r="F72" s="10"/>
      <c r="N72" s="10"/>
    </row>
    <row r="73" spans="1:14" ht="12.75">
      <c r="A73" t="s">
        <v>30</v>
      </c>
      <c r="F73" s="10"/>
      <c r="N73" s="10"/>
    </row>
    <row r="74" spans="6:14" ht="12.75">
      <c r="F74" s="10"/>
      <c r="N74" s="10"/>
    </row>
    <row r="75" spans="6:14" ht="12.75">
      <c r="F75" s="10"/>
      <c r="N75" s="10"/>
    </row>
    <row r="76" spans="6:14" ht="12.75">
      <c r="F76" s="10"/>
      <c r="N76" s="10"/>
    </row>
    <row r="77" spans="6:14" ht="12.75">
      <c r="F77" s="10"/>
      <c r="N77" s="10"/>
    </row>
    <row r="78" spans="6:14" ht="12.75">
      <c r="F78" s="10"/>
      <c r="N78" s="10"/>
    </row>
    <row r="79" spans="6:14" ht="12.75">
      <c r="F79" s="10"/>
      <c r="N79" s="10"/>
    </row>
    <row r="80" spans="6:14" ht="12.75">
      <c r="F80" s="10"/>
      <c r="N80" s="10"/>
    </row>
    <row r="81" spans="6:14" ht="12.75">
      <c r="F81" s="10"/>
      <c r="N81" s="10"/>
    </row>
    <row r="82" spans="6:14" ht="12.75">
      <c r="F82" s="10"/>
      <c r="N82" s="10"/>
    </row>
    <row r="83" spans="6:14" ht="12.75">
      <c r="F83" s="10"/>
      <c r="N83" s="10"/>
    </row>
    <row r="84" spans="6:14" ht="12.75">
      <c r="F84" s="10"/>
      <c r="N84" s="10"/>
    </row>
    <row r="85" ht="12.75">
      <c r="A85" t="s">
        <v>31</v>
      </c>
    </row>
    <row r="87" ht="12.75">
      <c r="B87" t="s">
        <v>32</v>
      </c>
    </row>
    <row r="88" spans="2:5" ht="12.75">
      <c r="B88" t="s">
        <v>22</v>
      </c>
      <c r="C88" s="10">
        <f>0.15*66.86</f>
        <v>10.029</v>
      </c>
      <c r="D88" s="11" t="s">
        <v>33</v>
      </c>
      <c r="E88" s="10">
        <f>0.85*(-10.35)</f>
        <v>-8.7975</v>
      </c>
    </row>
    <row r="89" spans="2:4" ht="12.75">
      <c r="B89" t="s">
        <v>22</v>
      </c>
      <c r="C89" s="10">
        <f>C88+E88</f>
        <v>1.2315000000000005</v>
      </c>
      <c r="D89" t="s">
        <v>13</v>
      </c>
    </row>
    <row r="91" ht="12.75">
      <c r="A91" t="s">
        <v>34</v>
      </c>
    </row>
    <row r="92" ht="12.75">
      <c r="A92" t="s">
        <v>35</v>
      </c>
    </row>
  </sheetData>
  <printOptions/>
  <pageMargins left="0.75" right="0.75" top="1" bottom="1" header="0.5" footer="0.5"/>
  <pageSetup horizontalDpi="600" verticalDpi="600" orientation="portrait" r:id="rId5"/>
  <rowBreaks count="1" manualBreakCount="1">
    <brk id="40" max="255" man="1"/>
  </rowBreaks>
  <legacyDrawing r:id="rId4"/>
  <oleObjects>
    <oleObject progId="Visio.Drawing.11" shapeId="83969585" r:id="rId1"/>
    <oleObject progId="Visio.Drawing.11" shapeId="83994757" r:id="rId2"/>
    <oleObject progId="Visio.Drawing.11" shapeId="8400188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Syracuse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 Wilcoxen</dc:creator>
  <cp:keywords/>
  <dc:description/>
  <cp:lastModifiedBy>Peter J Wilcoxen</cp:lastModifiedBy>
  <dcterms:created xsi:type="dcterms:W3CDTF">2003-12-03T13:42:38Z</dcterms:created>
  <dcterms:modified xsi:type="dcterms:W3CDTF">2003-12-03T15:15:18Z</dcterms:modified>
  <cp:category/>
  <cp:version/>
  <cp:contentType/>
  <cp:contentStatus/>
</cp:coreProperties>
</file>