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700" activeTab="0"/>
  </bookViews>
  <sheets>
    <sheet name="Sheet1" sheetId="1" r:id="rId1"/>
  </sheets>
  <definedNames>
    <definedName name="A">'Sheet1'!$C$71</definedName>
    <definedName name="B">'Sheet1'!$C$72</definedName>
    <definedName name="Pk">'Sheet1'!$B$6</definedName>
    <definedName name="Pl">'Sheet1'!$B$7</definedName>
  </definedNames>
  <calcPr fullCalcOnLoad="1"/>
</workbook>
</file>

<file path=xl/sharedStrings.xml><?xml version="1.0" encoding="utf-8"?>
<sst xmlns="http://schemas.openxmlformats.org/spreadsheetml/2006/main" count="72" uniqueCount="49">
  <si>
    <t>Monopoly with Diminishing Returns to Scale</t>
  </si>
  <si>
    <t>Notes on Solution</t>
  </si>
  <si>
    <t>Production function: Q = K^0.25 L^0.25</t>
  </si>
  <si>
    <t>Pk</t>
  </si>
  <si>
    <t>Pl</t>
  </si>
  <si>
    <t>Q</t>
  </si>
  <si>
    <t>K</t>
  </si>
  <si>
    <t>L</t>
  </si>
  <si>
    <t>Q/K^0.25 = L^0.25</t>
  </si>
  <si>
    <t>(Q/K^0.25)^(1/0.25) = L</t>
  </si>
  <si>
    <t>TC</t>
  </si>
  <si>
    <t>Case for Q = 10</t>
  </si>
  <si>
    <t>Case for Q = 20</t>
  </si>
  <si>
    <t>Case for Q = 15</t>
  </si>
  <si>
    <t>Checking against the given TC function:</t>
  </si>
  <si>
    <t>Question 2</t>
  </si>
  <si>
    <t>Question 1</t>
  </si>
  <si>
    <t>Q = K^0.25 L^0.25</t>
  </si>
  <si>
    <t>TC = 80*Q^2*</t>
  </si>
  <si>
    <t>Questions 3 and 4</t>
  </si>
  <si>
    <t>P</t>
  </si>
  <si>
    <t>Demand: P = A - B*Q</t>
  </si>
  <si>
    <t>A</t>
  </si>
  <si>
    <t>B</t>
  </si>
  <si>
    <t>AC</t>
  </si>
  <si>
    <t>TR</t>
  </si>
  <si>
    <t>MR</t>
  </si>
  <si>
    <t>MC</t>
  </si>
  <si>
    <t>AR</t>
  </si>
  <si>
    <t>AR-AC</t>
  </si>
  <si>
    <t>MR-MC</t>
  </si>
  <si>
    <t>Profit</t>
  </si>
  <si>
    <t xml:space="preserve">To maximize output without running a loss, produce 30 jumps and charge $2500 each.  Profit will be </t>
  </si>
  <si>
    <t>$3000.  Could also produce 30 jumps and charge only $2400; would eliminate the profit.</t>
  </si>
  <si>
    <t>To maximize profit, produce 15 jumps and charge $3250 for each one.  Profit would be $30,750.</t>
  </si>
  <si>
    <t>Question 5</t>
  </si>
  <si>
    <t xml:space="preserve">If Andrea acted like a competitive market and produced where P = MC (approximately) she would </t>
  </si>
  <si>
    <t>table below, which reproduces some of the numbers from above:</t>
  </si>
  <si>
    <t>P-MC</t>
  </si>
  <si>
    <t xml:space="preserve">choose Q where P-MC is as small as possible.  That can be found in the </t>
  </si>
  <si>
    <t xml:space="preserve">She would produce 19 jumps and charge between $2960 and $3050 for them.  This would </t>
  </si>
  <si>
    <t xml:space="preserve">be more efficient because W2P for the last unit is equal (approximately) to MC.  In the </t>
  </si>
  <si>
    <t>two monopoly cases she either stops producing too soon (profit maximization) or goes</t>
  </si>
  <si>
    <t>on producing too far (output maximization).</t>
  </si>
  <si>
    <t>W2P</t>
  </si>
  <si>
    <t>W2P-MC</t>
  </si>
  <si>
    <t xml:space="preserve">Can see this in the following table, which shows the surplus that could be gained for </t>
  </si>
  <si>
    <t xml:space="preserve">each unit produced beyond 15.  The surplus is the difference between W2P and </t>
  </si>
  <si>
    <t>MC.  Units up to 19 create gains but after that additional units are net losses.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</si>
</sst>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0</xdr:rowOff>
    </xdr:from>
    <xdr:to>
      <xdr:col>5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2019300" y="1685925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09">
      <selection activeCell="H149" sqref="H149"/>
    </sheetView>
  </sheetViews>
  <sheetFormatPr defaultColWidth="9.140625" defaultRowHeight="12.75"/>
  <cols>
    <col min="3" max="12" width="7.7109375" style="0" customWidth="1"/>
  </cols>
  <sheetData>
    <row r="1" spans="1:4" ht="18">
      <c r="A1" s="1" t="s">
        <v>0</v>
      </c>
      <c r="B1" s="1"/>
      <c r="C1" s="1"/>
      <c r="D1" s="1"/>
    </row>
    <row r="2" ht="12.75">
      <c r="A2" t="s">
        <v>1</v>
      </c>
    </row>
    <row r="4" ht="12.75">
      <c r="A4" t="s">
        <v>2</v>
      </c>
    </row>
    <row r="6" spans="1:2" ht="12.75">
      <c r="A6" t="s">
        <v>3</v>
      </c>
      <c r="B6">
        <v>100</v>
      </c>
    </row>
    <row r="7" spans="1:2" ht="12.75">
      <c r="A7" t="s">
        <v>4</v>
      </c>
      <c r="B7">
        <v>16</v>
      </c>
    </row>
    <row r="8" ht="12.75">
      <c r="E8" t="s">
        <v>17</v>
      </c>
    </row>
    <row r="9" spans="1:5" ht="12.75">
      <c r="A9" t="s">
        <v>16</v>
      </c>
      <c r="E9" t="s">
        <v>8</v>
      </c>
    </row>
    <row r="10" ht="12.75">
      <c r="E10" t="s">
        <v>9</v>
      </c>
    </row>
    <row r="12" ht="12.75">
      <c r="B12" t="s">
        <v>11</v>
      </c>
    </row>
    <row r="14" spans="2:6" ht="12.75">
      <c r="B14" s="8" t="s">
        <v>5</v>
      </c>
      <c r="C14" s="8" t="s">
        <v>6</v>
      </c>
      <c r="D14" s="8" t="s">
        <v>7</v>
      </c>
      <c r="E14" s="8" t="s">
        <v>10</v>
      </c>
      <c r="F14" s="8" t="s">
        <v>24</v>
      </c>
    </row>
    <row r="15" spans="2:6" ht="12.75">
      <c r="B15" s="9">
        <v>10</v>
      </c>
      <c r="C15" s="9">
        <v>35</v>
      </c>
      <c r="D15" s="4">
        <f>(B15/(C15^0.25))^(1/0.25)</f>
        <v>285.7142857142859</v>
      </c>
      <c r="E15" s="2">
        <f aca="true" t="shared" si="0" ref="E15:E25">Pk*C15+Pl*D15</f>
        <v>8071.428571428574</v>
      </c>
      <c r="F15" s="3">
        <f>E15/B15</f>
        <v>807.1428571428575</v>
      </c>
    </row>
    <row r="16" spans="2:6" ht="12.75">
      <c r="B16">
        <f>B15</f>
        <v>10</v>
      </c>
      <c r="C16">
        <f>C15+1</f>
        <v>36</v>
      </c>
      <c r="D16" s="4">
        <f>(B16/(C16^0.25))^(1/0.25)</f>
        <v>277.7777777777778</v>
      </c>
      <c r="E16" s="2">
        <f t="shared" si="0"/>
        <v>8044.444444444445</v>
      </c>
      <c r="F16" s="3">
        <f aca="true" t="shared" si="1" ref="F16:F25">E16/B16</f>
        <v>804.4444444444446</v>
      </c>
    </row>
    <row r="17" spans="2:6" ht="12.75">
      <c r="B17">
        <f aca="true" t="shared" si="2" ref="B17:B25">B16</f>
        <v>10</v>
      </c>
      <c r="C17">
        <f aca="true" t="shared" si="3" ref="C17:C25">C16+1</f>
        <v>37</v>
      </c>
      <c r="D17" s="4">
        <f aca="true" t="shared" si="4" ref="D17:D24">(B17/(C17^0.25))^(1/0.25)</f>
        <v>270.2702702702703</v>
      </c>
      <c r="E17" s="2">
        <f t="shared" si="0"/>
        <v>8024.324324324325</v>
      </c>
      <c r="F17" s="3">
        <f t="shared" si="1"/>
        <v>802.4324324324325</v>
      </c>
    </row>
    <row r="18" spans="2:6" ht="12.75">
      <c r="B18">
        <f t="shared" si="2"/>
        <v>10</v>
      </c>
      <c r="C18">
        <f t="shared" si="3"/>
        <v>38</v>
      </c>
      <c r="D18" s="4">
        <f t="shared" si="4"/>
        <v>263.1578947368422</v>
      </c>
      <c r="E18" s="2">
        <f t="shared" si="0"/>
        <v>8010.526315789475</v>
      </c>
      <c r="F18" s="3">
        <f t="shared" si="1"/>
        <v>801.0526315789475</v>
      </c>
    </row>
    <row r="19" spans="2:6" ht="12.75">
      <c r="B19">
        <f t="shared" si="2"/>
        <v>10</v>
      </c>
      <c r="C19">
        <f t="shared" si="3"/>
        <v>39</v>
      </c>
      <c r="D19" s="4">
        <f t="shared" si="4"/>
        <v>256.41025641025635</v>
      </c>
      <c r="E19" s="2">
        <f t="shared" si="0"/>
        <v>8002.564102564102</v>
      </c>
      <c r="F19" s="3">
        <f t="shared" si="1"/>
        <v>800.2564102564102</v>
      </c>
    </row>
    <row r="20" spans="2:6" ht="12.75">
      <c r="B20" s="5">
        <f t="shared" si="2"/>
        <v>10</v>
      </c>
      <c r="C20" s="6">
        <f t="shared" si="3"/>
        <v>40</v>
      </c>
      <c r="D20" s="7">
        <f t="shared" si="4"/>
        <v>249.99999999999994</v>
      </c>
      <c r="E20" s="14">
        <f t="shared" si="0"/>
        <v>7999.999999999999</v>
      </c>
      <c r="F20" s="3">
        <f t="shared" si="1"/>
        <v>799.9999999999999</v>
      </c>
    </row>
    <row r="21" spans="2:6" ht="12.75">
      <c r="B21">
        <f t="shared" si="2"/>
        <v>10</v>
      </c>
      <c r="C21">
        <f t="shared" si="3"/>
        <v>41</v>
      </c>
      <c r="D21" s="4">
        <f t="shared" si="4"/>
        <v>243.90243902439022</v>
      </c>
      <c r="E21" s="2">
        <f t="shared" si="0"/>
        <v>8002.4390243902435</v>
      </c>
      <c r="F21" s="3">
        <f t="shared" si="1"/>
        <v>800.2439024390244</v>
      </c>
    </row>
    <row r="22" spans="2:6" ht="12.75">
      <c r="B22">
        <f t="shared" si="2"/>
        <v>10</v>
      </c>
      <c r="C22">
        <f t="shared" si="3"/>
        <v>42</v>
      </c>
      <c r="D22" s="4">
        <f t="shared" si="4"/>
        <v>238.09523809523807</v>
      </c>
      <c r="E22" s="2">
        <f t="shared" si="0"/>
        <v>8009.523809523809</v>
      </c>
      <c r="F22" s="3">
        <f t="shared" si="1"/>
        <v>800.952380952381</v>
      </c>
    </row>
    <row r="23" spans="2:6" ht="12.75">
      <c r="B23">
        <f t="shared" si="2"/>
        <v>10</v>
      </c>
      <c r="C23">
        <f t="shared" si="3"/>
        <v>43</v>
      </c>
      <c r="D23" s="4">
        <f t="shared" si="4"/>
        <v>232.55813953488374</v>
      </c>
      <c r="E23" s="2">
        <f t="shared" si="0"/>
        <v>8020.930232558139</v>
      </c>
      <c r="F23" s="3">
        <f t="shared" si="1"/>
        <v>802.0930232558139</v>
      </c>
    </row>
    <row r="24" spans="2:6" ht="12.75">
      <c r="B24">
        <f t="shared" si="2"/>
        <v>10</v>
      </c>
      <c r="C24">
        <f t="shared" si="3"/>
        <v>44</v>
      </c>
      <c r="D24" s="4">
        <f t="shared" si="4"/>
        <v>227.27272727272725</v>
      </c>
      <c r="E24" s="2">
        <f t="shared" si="0"/>
        <v>8036.363636363636</v>
      </c>
      <c r="F24" s="3">
        <f t="shared" si="1"/>
        <v>803.6363636363636</v>
      </c>
    </row>
    <row r="25" spans="2:6" ht="12.75">
      <c r="B25" s="9">
        <f t="shared" si="2"/>
        <v>10</v>
      </c>
      <c r="C25" s="9">
        <f t="shared" si="3"/>
        <v>45</v>
      </c>
      <c r="D25" s="10">
        <f>(B25/(C25^0.25))^(1/0.25)</f>
        <v>222.22222222222226</v>
      </c>
      <c r="E25" s="15">
        <f t="shared" si="0"/>
        <v>8055.555555555557</v>
      </c>
      <c r="F25" s="3">
        <f t="shared" si="1"/>
        <v>805.5555555555557</v>
      </c>
    </row>
    <row r="27" ht="12.75">
      <c r="B27" t="s">
        <v>13</v>
      </c>
    </row>
    <row r="29" spans="2:6" ht="12.75">
      <c r="B29" s="8" t="s">
        <v>5</v>
      </c>
      <c r="C29" s="8" t="s">
        <v>6</v>
      </c>
      <c r="D29" s="8" t="s">
        <v>7</v>
      </c>
      <c r="E29" s="8" t="s">
        <v>10</v>
      </c>
      <c r="F29" s="8" t="s">
        <v>24</v>
      </c>
    </row>
    <row r="30" spans="2:6" ht="12.75">
      <c r="B30" s="9">
        <v>15</v>
      </c>
      <c r="C30" s="9">
        <v>85</v>
      </c>
      <c r="D30" s="4">
        <f>(B30/(C30^0.25))^(1/0.25)</f>
        <v>595.5882352941172</v>
      </c>
      <c r="E30" s="2">
        <f aca="true" t="shared" si="5" ref="E30:E40">Pk*C30+Pl*D30</f>
        <v>18029.411764705874</v>
      </c>
      <c r="F30" s="3">
        <f>E30/B30</f>
        <v>1201.9607843137248</v>
      </c>
    </row>
    <row r="31" spans="2:6" ht="12.75">
      <c r="B31">
        <f>B30</f>
        <v>15</v>
      </c>
      <c r="C31">
        <f>C30+1</f>
        <v>86</v>
      </c>
      <c r="D31" s="4">
        <f>(B31/(C31^0.25))^(1/0.25)</f>
        <v>588.6627906976745</v>
      </c>
      <c r="E31" s="2">
        <f t="shared" si="5"/>
        <v>18018.604651162794</v>
      </c>
      <c r="F31" s="3">
        <f aca="true" t="shared" si="6" ref="F31:F40">E31/B31</f>
        <v>1201.2403100775196</v>
      </c>
    </row>
    <row r="32" spans="2:6" ht="12.75">
      <c r="B32">
        <f aca="true" t="shared" si="7" ref="B32:B40">B31</f>
        <v>15</v>
      </c>
      <c r="C32">
        <f aca="true" t="shared" si="8" ref="C32:C40">C31+1</f>
        <v>87</v>
      </c>
      <c r="D32" s="4">
        <f aca="true" t="shared" si="9" ref="D32:D39">(B32/(C32^0.25))^(1/0.25)</f>
        <v>581.8965517241378</v>
      </c>
      <c r="E32" s="2">
        <f t="shared" si="5"/>
        <v>18010.344827586203</v>
      </c>
      <c r="F32" s="3">
        <f t="shared" si="6"/>
        <v>1200.6896551724135</v>
      </c>
    </row>
    <row r="33" spans="2:6" ht="12.75">
      <c r="B33">
        <f t="shared" si="7"/>
        <v>15</v>
      </c>
      <c r="C33">
        <f t="shared" si="8"/>
        <v>88</v>
      </c>
      <c r="D33" s="4">
        <f t="shared" si="9"/>
        <v>575.2840909090908</v>
      </c>
      <c r="E33" s="2">
        <f t="shared" si="5"/>
        <v>18004.545454545452</v>
      </c>
      <c r="F33" s="3">
        <f t="shared" si="6"/>
        <v>1200.3030303030303</v>
      </c>
    </row>
    <row r="34" spans="2:6" ht="12.75">
      <c r="B34">
        <f t="shared" si="7"/>
        <v>15</v>
      </c>
      <c r="C34">
        <f t="shared" si="8"/>
        <v>89</v>
      </c>
      <c r="D34" s="4">
        <f t="shared" si="9"/>
        <v>568.8202247191012</v>
      </c>
      <c r="E34" s="2">
        <f t="shared" si="5"/>
        <v>18001.123595505618</v>
      </c>
      <c r="F34" s="3">
        <f t="shared" si="6"/>
        <v>1200.0749063670412</v>
      </c>
    </row>
    <row r="35" spans="2:6" ht="12.75">
      <c r="B35" s="5">
        <f t="shared" si="7"/>
        <v>15</v>
      </c>
      <c r="C35" s="6">
        <f t="shared" si="8"/>
        <v>90</v>
      </c>
      <c r="D35" s="7">
        <f t="shared" si="9"/>
        <v>562.4999999999999</v>
      </c>
      <c r="E35" s="14">
        <f t="shared" si="5"/>
        <v>18000</v>
      </c>
      <c r="F35" s="3">
        <f t="shared" si="6"/>
        <v>1200</v>
      </c>
    </row>
    <row r="36" spans="2:6" ht="12.75">
      <c r="B36">
        <f t="shared" si="7"/>
        <v>15</v>
      </c>
      <c r="C36">
        <f t="shared" si="8"/>
        <v>91</v>
      </c>
      <c r="D36" s="4">
        <f t="shared" si="9"/>
        <v>556.3186813186815</v>
      </c>
      <c r="E36" s="2">
        <f t="shared" si="5"/>
        <v>18001.098901098903</v>
      </c>
      <c r="F36" s="3">
        <f t="shared" si="6"/>
        <v>1200.0732600732601</v>
      </c>
    </row>
    <row r="37" spans="2:6" ht="12.75">
      <c r="B37">
        <f t="shared" si="7"/>
        <v>15</v>
      </c>
      <c r="C37">
        <f t="shared" si="8"/>
        <v>92</v>
      </c>
      <c r="D37" s="4">
        <f t="shared" si="9"/>
        <v>550.271739130435</v>
      </c>
      <c r="E37" s="2">
        <f t="shared" si="5"/>
        <v>18004.34782608696</v>
      </c>
      <c r="F37" s="3">
        <f t="shared" si="6"/>
        <v>1200.289855072464</v>
      </c>
    </row>
    <row r="38" spans="2:6" ht="12.75">
      <c r="B38">
        <f t="shared" si="7"/>
        <v>15</v>
      </c>
      <c r="C38">
        <f t="shared" si="8"/>
        <v>93</v>
      </c>
      <c r="D38" s="4">
        <f t="shared" si="9"/>
        <v>544.354838709677</v>
      </c>
      <c r="E38" s="2">
        <f t="shared" si="5"/>
        <v>18009.677419354834</v>
      </c>
      <c r="F38" s="3">
        <f t="shared" si="6"/>
        <v>1200.6451612903222</v>
      </c>
    </row>
    <row r="39" spans="2:6" ht="12.75">
      <c r="B39">
        <f t="shared" si="7"/>
        <v>15</v>
      </c>
      <c r="C39">
        <f t="shared" si="8"/>
        <v>94</v>
      </c>
      <c r="D39" s="4">
        <f t="shared" si="9"/>
        <v>538.5638297872341</v>
      </c>
      <c r="E39" s="2">
        <f t="shared" si="5"/>
        <v>18017.021276595748</v>
      </c>
      <c r="F39" s="3">
        <f t="shared" si="6"/>
        <v>1201.1347517730499</v>
      </c>
    </row>
    <row r="40" spans="2:6" ht="12.75">
      <c r="B40" s="9">
        <f t="shared" si="7"/>
        <v>15</v>
      </c>
      <c r="C40" s="9">
        <f t="shared" si="8"/>
        <v>95</v>
      </c>
      <c r="D40" s="10">
        <f>(B40/(C40^0.25))^(1/0.25)</f>
        <v>532.8947368421055</v>
      </c>
      <c r="E40" s="15">
        <f t="shared" si="5"/>
        <v>18026.315789473687</v>
      </c>
      <c r="F40" s="3">
        <f t="shared" si="6"/>
        <v>1201.7543859649124</v>
      </c>
    </row>
    <row r="42" ht="12.75">
      <c r="B42" t="s">
        <v>12</v>
      </c>
    </row>
    <row r="44" spans="2:6" ht="12.75">
      <c r="B44" s="8" t="s">
        <v>5</v>
      </c>
      <c r="C44" s="8" t="s">
        <v>6</v>
      </c>
      <c r="D44" s="8" t="s">
        <v>7</v>
      </c>
      <c r="E44" s="8" t="s">
        <v>10</v>
      </c>
      <c r="F44" s="8" t="s">
        <v>24</v>
      </c>
    </row>
    <row r="45" spans="2:6" ht="12.75">
      <c r="B45" s="9">
        <v>20</v>
      </c>
      <c r="C45" s="9">
        <v>155</v>
      </c>
      <c r="D45" s="3">
        <f>(B45/(C45^0.25))^(1/0.25)</f>
        <v>1032.2580645161286</v>
      </c>
      <c r="E45" s="2">
        <f aca="true" t="shared" si="10" ref="E45:E55">Pk*C45+Pl*D45</f>
        <v>32016.129032258057</v>
      </c>
      <c r="F45" s="3">
        <f>E45/B45</f>
        <v>1600.806451612903</v>
      </c>
    </row>
    <row r="46" spans="2:6" ht="12.75">
      <c r="B46">
        <f>B45</f>
        <v>20</v>
      </c>
      <c r="C46">
        <f>C45+1</f>
        <v>156</v>
      </c>
      <c r="D46" s="3">
        <f>(B46/(C46^0.25))^(1/0.25)</f>
        <v>1025.6410256410254</v>
      </c>
      <c r="E46" s="2">
        <f t="shared" si="10"/>
        <v>32010.256410256407</v>
      </c>
      <c r="F46" s="3">
        <f aca="true" t="shared" si="11" ref="F46:F55">E46/B46</f>
        <v>1600.5128205128203</v>
      </c>
    </row>
    <row r="47" spans="2:6" ht="12.75">
      <c r="B47">
        <f aca="true" t="shared" si="12" ref="B47:B55">B46</f>
        <v>20</v>
      </c>
      <c r="C47">
        <f aca="true" t="shared" si="13" ref="C47:C55">C46+1</f>
        <v>157</v>
      </c>
      <c r="D47" s="3">
        <f aca="true" t="shared" si="14" ref="D47:D54">(B47/(C47^0.25))^(1/0.25)</f>
        <v>1019.1082802547775</v>
      </c>
      <c r="E47" s="2">
        <f t="shared" si="10"/>
        <v>32005.73248407644</v>
      </c>
      <c r="F47" s="3">
        <f t="shared" si="11"/>
        <v>1600.2866242038222</v>
      </c>
    </row>
    <row r="48" spans="2:6" ht="12.75">
      <c r="B48">
        <f t="shared" si="12"/>
        <v>20</v>
      </c>
      <c r="C48">
        <f t="shared" si="13"/>
        <v>158</v>
      </c>
      <c r="D48" s="3">
        <f t="shared" si="14"/>
        <v>1012.6582278481014</v>
      </c>
      <c r="E48" s="2">
        <f t="shared" si="10"/>
        <v>32002.531645569623</v>
      </c>
      <c r="F48" s="3">
        <f t="shared" si="11"/>
        <v>1600.1265822784812</v>
      </c>
    </row>
    <row r="49" spans="2:6" ht="12.75">
      <c r="B49">
        <f t="shared" si="12"/>
        <v>20</v>
      </c>
      <c r="C49">
        <f t="shared" si="13"/>
        <v>159</v>
      </c>
      <c r="D49" s="3">
        <f t="shared" si="14"/>
        <v>1006.289308176101</v>
      </c>
      <c r="E49" s="2">
        <f t="shared" si="10"/>
        <v>32000.628930817616</v>
      </c>
      <c r="F49" s="3">
        <f t="shared" si="11"/>
        <v>1600.0314465408808</v>
      </c>
    </row>
    <row r="50" spans="2:6" ht="12.75">
      <c r="B50" s="5">
        <f t="shared" si="12"/>
        <v>20</v>
      </c>
      <c r="C50" s="6">
        <f t="shared" si="13"/>
        <v>160</v>
      </c>
      <c r="D50" s="16">
        <f t="shared" si="14"/>
        <v>1000.0000000000002</v>
      </c>
      <c r="E50" s="14">
        <f t="shared" si="10"/>
        <v>32000.000000000004</v>
      </c>
      <c r="F50" s="3">
        <f t="shared" si="11"/>
        <v>1600.0000000000002</v>
      </c>
    </row>
    <row r="51" spans="2:6" ht="12.75">
      <c r="B51">
        <f t="shared" si="12"/>
        <v>20</v>
      </c>
      <c r="C51">
        <f t="shared" si="13"/>
        <v>161</v>
      </c>
      <c r="D51" s="3">
        <f t="shared" si="14"/>
        <v>993.7888198757762</v>
      </c>
      <c r="E51" s="2">
        <f t="shared" si="10"/>
        <v>32000.62111801242</v>
      </c>
      <c r="F51" s="3">
        <f t="shared" si="11"/>
        <v>1600.031055900621</v>
      </c>
    </row>
    <row r="52" spans="2:6" ht="12.75">
      <c r="B52">
        <f t="shared" si="12"/>
        <v>20</v>
      </c>
      <c r="C52">
        <f t="shared" si="13"/>
        <v>162</v>
      </c>
      <c r="D52" s="3">
        <f t="shared" si="14"/>
        <v>987.6543209876544</v>
      </c>
      <c r="E52" s="2">
        <f t="shared" si="10"/>
        <v>32002.469135802472</v>
      </c>
      <c r="F52" s="3">
        <f t="shared" si="11"/>
        <v>1600.1234567901236</v>
      </c>
    </row>
    <row r="53" spans="2:6" ht="12.75">
      <c r="B53">
        <f t="shared" si="12"/>
        <v>20</v>
      </c>
      <c r="C53">
        <f t="shared" si="13"/>
        <v>163</v>
      </c>
      <c r="D53" s="3">
        <f t="shared" si="14"/>
        <v>981.5950920245396</v>
      </c>
      <c r="E53" s="2">
        <f t="shared" si="10"/>
        <v>32005.521472392633</v>
      </c>
      <c r="F53" s="3">
        <f t="shared" si="11"/>
        <v>1600.2760736196317</v>
      </c>
    </row>
    <row r="54" spans="2:6" ht="12.75">
      <c r="B54">
        <f t="shared" si="12"/>
        <v>20</v>
      </c>
      <c r="C54">
        <f t="shared" si="13"/>
        <v>164</v>
      </c>
      <c r="D54" s="3">
        <f t="shared" si="14"/>
        <v>975.6097560975609</v>
      </c>
      <c r="E54" s="2">
        <f t="shared" si="10"/>
        <v>32009.756097560974</v>
      </c>
      <c r="F54" s="3">
        <f t="shared" si="11"/>
        <v>1600.4878048780488</v>
      </c>
    </row>
    <row r="55" spans="2:6" ht="12.75">
      <c r="B55" s="9">
        <f t="shared" si="12"/>
        <v>20</v>
      </c>
      <c r="C55" s="9">
        <f t="shared" si="13"/>
        <v>165</v>
      </c>
      <c r="D55" s="13">
        <f>(B55/(C55^0.25))^(1/0.25)</f>
        <v>969.6969696969697</v>
      </c>
      <c r="E55" s="15">
        <f t="shared" si="10"/>
        <v>32015.151515151516</v>
      </c>
      <c r="F55" s="3">
        <f t="shared" si="11"/>
        <v>1600.7575757575758</v>
      </c>
    </row>
    <row r="57" spans="1:3" ht="12.75">
      <c r="A57" t="s">
        <v>15</v>
      </c>
      <c r="C57" s="4"/>
    </row>
    <row r="59" ht="12.75">
      <c r="B59" t="s">
        <v>14</v>
      </c>
    </row>
    <row r="61" ht="12.75">
      <c r="B61" t="s">
        <v>18</v>
      </c>
    </row>
    <row r="63" spans="2:3" ht="12.75">
      <c r="B63" s="8" t="s">
        <v>5</v>
      </c>
      <c r="C63" s="8" t="s">
        <v>10</v>
      </c>
    </row>
    <row r="64" spans="2:3" ht="12.75">
      <c r="B64">
        <v>10</v>
      </c>
      <c r="C64">
        <f>B64^2*80</f>
        <v>8000</v>
      </c>
    </row>
    <row r="65" spans="2:3" ht="12.75">
      <c r="B65">
        <v>15</v>
      </c>
      <c r="C65">
        <f>B65^2*80</f>
        <v>18000</v>
      </c>
    </row>
    <row r="66" spans="2:3" ht="12.75">
      <c r="B66">
        <v>20</v>
      </c>
      <c r="C66">
        <f>B66^2*80</f>
        <v>32000</v>
      </c>
    </row>
    <row r="68" ht="12.75">
      <c r="A68" t="s">
        <v>19</v>
      </c>
    </row>
    <row r="70" ht="12.75">
      <c r="B70" t="s">
        <v>21</v>
      </c>
    </row>
    <row r="71" spans="2:3" ht="12.75">
      <c r="B71" t="s">
        <v>22</v>
      </c>
      <c r="C71">
        <v>4000</v>
      </c>
    </row>
    <row r="72" spans="2:3" ht="12.75">
      <c r="B72" t="s">
        <v>23</v>
      </c>
      <c r="C72">
        <v>50</v>
      </c>
    </row>
    <row r="75" spans="2:12" ht="12.75">
      <c r="B75" s="8" t="s">
        <v>5</v>
      </c>
      <c r="C75" s="8" t="s">
        <v>20</v>
      </c>
      <c r="D75" s="8" t="s">
        <v>25</v>
      </c>
      <c r="E75" s="8" t="s">
        <v>10</v>
      </c>
      <c r="F75" s="8" t="s">
        <v>28</v>
      </c>
      <c r="G75" s="8" t="s">
        <v>24</v>
      </c>
      <c r="H75" s="8" t="s">
        <v>29</v>
      </c>
      <c r="I75" s="8" t="s">
        <v>26</v>
      </c>
      <c r="J75" s="8" t="s">
        <v>27</v>
      </c>
      <c r="K75" s="8" t="s">
        <v>30</v>
      </c>
      <c r="L75" s="8" t="s">
        <v>31</v>
      </c>
    </row>
    <row r="76" spans="2:12" ht="12.75">
      <c r="B76">
        <v>10</v>
      </c>
      <c r="C76">
        <f aca="true" t="shared" si="15" ref="C76:C100">A-B*B76</f>
        <v>3500</v>
      </c>
      <c r="D76">
        <f>B76*C76</f>
        <v>35000</v>
      </c>
      <c r="E76">
        <f>80*B76^2</f>
        <v>8000</v>
      </c>
      <c r="F76">
        <f>D76/B76</f>
        <v>3500</v>
      </c>
      <c r="G76">
        <f>E76/B76</f>
        <v>800</v>
      </c>
      <c r="H76">
        <f>F76-G76</f>
        <v>2700</v>
      </c>
      <c r="L76">
        <f>D76-E76</f>
        <v>27000</v>
      </c>
    </row>
    <row r="77" spans="2:12" ht="12.75">
      <c r="B77">
        <f>B76+1</f>
        <v>11</v>
      </c>
      <c r="C77">
        <f t="shared" si="15"/>
        <v>3450</v>
      </c>
      <c r="D77">
        <f>B77*C77</f>
        <v>37950</v>
      </c>
      <c r="E77">
        <f>80*B77^2</f>
        <v>9680</v>
      </c>
      <c r="F77">
        <f>D77/B77</f>
        <v>3450</v>
      </c>
      <c r="G77">
        <f>E77/B77</f>
        <v>880</v>
      </c>
      <c r="H77">
        <f>F77-G77</f>
        <v>2570</v>
      </c>
      <c r="I77">
        <f>D77-D76</f>
        <v>2950</v>
      </c>
      <c r="J77">
        <f>E77-E76</f>
        <v>1680</v>
      </c>
      <c r="K77">
        <f>I77-J77</f>
        <v>1270</v>
      </c>
      <c r="L77">
        <f aca="true" t="shared" si="16" ref="L77:L100">D77-E77</f>
        <v>28270</v>
      </c>
    </row>
    <row r="78" spans="2:12" ht="12.75">
      <c r="B78">
        <f aca="true" t="shared" si="17" ref="B78:B86">B77+1</f>
        <v>12</v>
      </c>
      <c r="C78">
        <f t="shared" si="15"/>
        <v>3400</v>
      </c>
      <c r="D78">
        <f aca="true" t="shared" si="18" ref="D78:D86">B78*C78</f>
        <v>40800</v>
      </c>
      <c r="E78">
        <f aca="true" t="shared" si="19" ref="E78:E86">80*B78^2</f>
        <v>11520</v>
      </c>
      <c r="F78">
        <f aca="true" t="shared" si="20" ref="F78:F86">D78/B78</f>
        <v>3400</v>
      </c>
      <c r="G78">
        <f aca="true" t="shared" si="21" ref="G78:G86">E78/B78</f>
        <v>960</v>
      </c>
      <c r="H78">
        <f aca="true" t="shared" si="22" ref="H78:H86">F78-G78</f>
        <v>2440</v>
      </c>
      <c r="I78">
        <f aca="true" t="shared" si="23" ref="I78:I86">D78-D77</f>
        <v>2850</v>
      </c>
      <c r="J78">
        <f aca="true" t="shared" si="24" ref="J78:J86">E78-E77</f>
        <v>1840</v>
      </c>
      <c r="K78">
        <f aca="true" t="shared" si="25" ref="K78:K86">I78-J78</f>
        <v>1010</v>
      </c>
      <c r="L78">
        <f t="shared" si="16"/>
        <v>29280</v>
      </c>
    </row>
    <row r="79" spans="2:12" ht="12.75">
      <c r="B79">
        <f t="shared" si="17"/>
        <v>13</v>
      </c>
      <c r="C79">
        <f t="shared" si="15"/>
        <v>3350</v>
      </c>
      <c r="D79">
        <f t="shared" si="18"/>
        <v>43550</v>
      </c>
      <c r="E79">
        <f t="shared" si="19"/>
        <v>13520</v>
      </c>
      <c r="F79">
        <f t="shared" si="20"/>
        <v>3350</v>
      </c>
      <c r="G79">
        <f t="shared" si="21"/>
        <v>1040</v>
      </c>
      <c r="H79">
        <f t="shared" si="22"/>
        <v>2310</v>
      </c>
      <c r="I79">
        <f t="shared" si="23"/>
        <v>2750</v>
      </c>
      <c r="J79">
        <f t="shared" si="24"/>
        <v>2000</v>
      </c>
      <c r="K79">
        <f t="shared" si="25"/>
        <v>750</v>
      </c>
      <c r="L79">
        <f t="shared" si="16"/>
        <v>30030</v>
      </c>
    </row>
    <row r="80" spans="2:12" ht="12.75">
      <c r="B80">
        <f t="shared" si="17"/>
        <v>14</v>
      </c>
      <c r="C80">
        <f t="shared" si="15"/>
        <v>3300</v>
      </c>
      <c r="D80">
        <f t="shared" si="18"/>
        <v>46200</v>
      </c>
      <c r="E80">
        <f t="shared" si="19"/>
        <v>15680</v>
      </c>
      <c r="F80">
        <f t="shared" si="20"/>
        <v>3300</v>
      </c>
      <c r="G80">
        <f t="shared" si="21"/>
        <v>1120</v>
      </c>
      <c r="H80">
        <f t="shared" si="22"/>
        <v>2180</v>
      </c>
      <c r="I80">
        <f t="shared" si="23"/>
        <v>2650</v>
      </c>
      <c r="J80">
        <f t="shared" si="24"/>
        <v>2160</v>
      </c>
      <c r="K80">
        <f t="shared" si="25"/>
        <v>490</v>
      </c>
      <c r="L80">
        <f t="shared" si="16"/>
        <v>30520</v>
      </c>
    </row>
    <row r="81" spans="2:12" ht="12.75">
      <c r="B81" s="5">
        <f t="shared" si="17"/>
        <v>15</v>
      </c>
      <c r="C81" s="6">
        <f t="shared" si="15"/>
        <v>3250</v>
      </c>
      <c r="D81" s="6">
        <f t="shared" si="18"/>
        <v>48750</v>
      </c>
      <c r="E81" s="6">
        <f t="shared" si="19"/>
        <v>18000</v>
      </c>
      <c r="F81" s="6">
        <f t="shared" si="20"/>
        <v>3250</v>
      </c>
      <c r="G81" s="6">
        <f t="shared" si="21"/>
        <v>1200</v>
      </c>
      <c r="H81" s="6">
        <f t="shared" si="22"/>
        <v>2050</v>
      </c>
      <c r="I81" s="6">
        <f t="shared" si="23"/>
        <v>2550</v>
      </c>
      <c r="J81" s="6">
        <f t="shared" si="24"/>
        <v>2320</v>
      </c>
      <c r="K81" s="6">
        <f t="shared" si="25"/>
        <v>230</v>
      </c>
      <c r="L81" s="11">
        <f t="shared" si="16"/>
        <v>30750</v>
      </c>
    </row>
    <row r="82" spans="2:12" ht="12.75">
      <c r="B82">
        <f t="shared" si="17"/>
        <v>16</v>
      </c>
      <c r="C82">
        <f t="shared" si="15"/>
        <v>3200</v>
      </c>
      <c r="D82">
        <f t="shared" si="18"/>
        <v>51200</v>
      </c>
      <c r="E82">
        <f t="shared" si="19"/>
        <v>20480</v>
      </c>
      <c r="F82">
        <f t="shared" si="20"/>
        <v>3200</v>
      </c>
      <c r="G82">
        <f t="shared" si="21"/>
        <v>1280</v>
      </c>
      <c r="H82">
        <f t="shared" si="22"/>
        <v>1920</v>
      </c>
      <c r="I82">
        <f t="shared" si="23"/>
        <v>2450</v>
      </c>
      <c r="J82">
        <f t="shared" si="24"/>
        <v>2480</v>
      </c>
      <c r="K82">
        <f t="shared" si="25"/>
        <v>-30</v>
      </c>
      <c r="L82">
        <f t="shared" si="16"/>
        <v>30720</v>
      </c>
    </row>
    <row r="83" spans="2:12" ht="12.75">
      <c r="B83">
        <f t="shared" si="17"/>
        <v>17</v>
      </c>
      <c r="C83">
        <f t="shared" si="15"/>
        <v>3150</v>
      </c>
      <c r="D83">
        <f t="shared" si="18"/>
        <v>53550</v>
      </c>
      <c r="E83">
        <f t="shared" si="19"/>
        <v>23120</v>
      </c>
      <c r="F83">
        <f t="shared" si="20"/>
        <v>3150</v>
      </c>
      <c r="G83">
        <f t="shared" si="21"/>
        <v>1360</v>
      </c>
      <c r="H83">
        <f t="shared" si="22"/>
        <v>1790</v>
      </c>
      <c r="I83">
        <f t="shared" si="23"/>
        <v>2350</v>
      </c>
      <c r="J83">
        <f t="shared" si="24"/>
        <v>2640</v>
      </c>
      <c r="K83">
        <f t="shared" si="25"/>
        <v>-290</v>
      </c>
      <c r="L83">
        <f t="shared" si="16"/>
        <v>30430</v>
      </c>
    </row>
    <row r="84" spans="2:12" ht="12.75">
      <c r="B84">
        <f t="shared" si="17"/>
        <v>18</v>
      </c>
      <c r="C84">
        <f t="shared" si="15"/>
        <v>3100</v>
      </c>
      <c r="D84">
        <f t="shared" si="18"/>
        <v>55800</v>
      </c>
      <c r="E84">
        <f t="shared" si="19"/>
        <v>25920</v>
      </c>
      <c r="F84">
        <f t="shared" si="20"/>
        <v>3100</v>
      </c>
      <c r="G84">
        <f t="shared" si="21"/>
        <v>1440</v>
      </c>
      <c r="H84">
        <f t="shared" si="22"/>
        <v>1660</v>
      </c>
      <c r="I84">
        <f t="shared" si="23"/>
        <v>2250</v>
      </c>
      <c r="J84">
        <f t="shared" si="24"/>
        <v>2800</v>
      </c>
      <c r="K84">
        <f t="shared" si="25"/>
        <v>-550</v>
      </c>
      <c r="L84">
        <f t="shared" si="16"/>
        <v>29880</v>
      </c>
    </row>
    <row r="85" spans="2:12" ht="12.75">
      <c r="B85">
        <f t="shared" si="17"/>
        <v>19</v>
      </c>
      <c r="C85">
        <f t="shared" si="15"/>
        <v>3050</v>
      </c>
      <c r="D85">
        <f t="shared" si="18"/>
        <v>57950</v>
      </c>
      <c r="E85">
        <f t="shared" si="19"/>
        <v>28880</v>
      </c>
      <c r="F85">
        <f t="shared" si="20"/>
        <v>3050</v>
      </c>
      <c r="G85">
        <f t="shared" si="21"/>
        <v>1520</v>
      </c>
      <c r="H85">
        <f t="shared" si="22"/>
        <v>1530</v>
      </c>
      <c r="I85">
        <f t="shared" si="23"/>
        <v>2150</v>
      </c>
      <c r="J85">
        <f t="shared" si="24"/>
        <v>2960</v>
      </c>
      <c r="K85">
        <f t="shared" si="25"/>
        <v>-810</v>
      </c>
      <c r="L85">
        <f t="shared" si="16"/>
        <v>29070</v>
      </c>
    </row>
    <row r="86" spans="2:12" ht="12.75">
      <c r="B86">
        <f t="shared" si="17"/>
        <v>20</v>
      </c>
      <c r="C86">
        <f t="shared" si="15"/>
        <v>3000</v>
      </c>
      <c r="D86">
        <f t="shared" si="18"/>
        <v>60000</v>
      </c>
      <c r="E86">
        <f t="shared" si="19"/>
        <v>32000</v>
      </c>
      <c r="F86">
        <f t="shared" si="20"/>
        <v>3000</v>
      </c>
      <c r="G86">
        <f t="shared" si="21"/>
        <v>1600</v>
      </c>
      <c r="H86">
        <f t="shared" si="22"/>
        <v>1400</v>
      </c>
      <c r="I86">
        <f t="shared" si="23"/>
        <v>2050</v>
      </c>
      <c r="J86">
        <f t="shared" si="24"/>
        <v>3120</v>
      </c>
      <c r="K86">
        <f t="shared" si="25"/>
        <v>-1070</v>
      </c>
      <c r="L86">
        <f t="shared" si="16"/>
        <v>28000</v>
      </c>
    </row>
    <row r="87" spans="2:12" ht="12.75">
      <c r="B87">
        <f>B86+1</f>
        <v>21</v>
      </c>
      <c r="C87">
        <f t="shared" si="15"/>
        <v>2950</v>
      </c>
      <c r="D87">
        <f>B87*C87</f>
        <v>61950</v>
      </c>
      <c r="E87">
        <f>80*B87^2</f>
        <v>35280</v>
      </c>
      <c r="F87">
        <f>D87/B87</f>
        <v>2950</v>
      </c>
      <c r="G87">
        <f>E87/B87</f>
        <v>1680</v>
      </c>
      <c r="H87">
        <f>F87-G87</f>
        <v>1270</v>
      </c>
      <c r="I87">
        <f aca="true" t="shared" si="26" ref="I87:J91">D87-D86</f>
        <v>1950</v>
      </c>
      <c r="J87">
        <f t="shared" si="26"/>
        <v>3280</v>
      </c>
      <c r="K87">
        <f>I87-J87</f>
        <v>-1330</v>
      </c>
      <c r="L87">
        <f t="shared" si="16"/>
        <v>26670</v>
      </c>
    </row>
    <row r="88" spans="2:12" ht="12.75">
      <c r="B88">
        <f>B87+1</f>
        <v>22</v>
      </c>
      <c r="C88">
        <f t="shared" si="15"/>
        <v>2900</v>
      </c>
      <c r="D88">
        <f>B88*C88</f>
        <v>63800</v>
      </c>
      <c r="E88">
        <f>80*B88^2</f>
        <v>38720</v>
      </c>
      <c r="F88">
        <f>D88/B88</f>
        <v>2900</v>
      </c>
      <c r="G88">
        <f>E88/B88</f>
        <v>1760</v>
      </c>
      <c r="H88">
        <f>F88-G88</f>
        <v>1140</v>
      </c>
      <c r="I88">
        <f t="shared" si="26"/>
        <v>1850</v>
      </c>
      <c r="J88">
        <f t="shared" si="26"/>
        <v>3440</v>
      </c>
      <c r="K88">
        <f>I88-J88</f>
        <v>-1590</v>
      </c>
      <c r="L88">
        <f t="shared" si="16"/>
        <v>25080</v>
      </c>
    </row>
    <row r="89" spans="2:12" ht="12.75">
      <c r="B89">
        <f>B88+1</f>
        <v>23</v>
      </c>
      <c r="C89">
        <f t="shared" si="15"/>
        <v>2850</v>
      </c>
      <c r="D89">
        <f>B89*C89</f>
        <v>65550</v>
      </c>
      <c r="E89">
        <f>80*B89^2</f>
        <v>42320</v>
      </c>
      <c r="F89">
        <f>D89/B89</f>
        <v>2850</v>
      </c>
      <c r="G89">
        <f>E89/B89</f>
        <v>1840</v>
      </c>
      <c r="H89">
        <f>F89-G89</f>
        <v>1010</v>
      </c>
      <c r="I89">
        <f t="shared" si="26"/>
        <v>1750</v>
      </c>
      <c r="J89">
        <f t="shared" si="26"/>
        <v>3600</v>
      </c>
      <c r="K89">
        <f>I89-J89</f>
        <v>-1850</v>
      </c>
      <c r="L89">
        <f t="shared" si="16"/>
        <v>23230</v>
      </c>
    </row>
    <row r="90" spans="2:12" ht="12.75">
      <c r="B90">
        <f>B89+1</f>
        <v>24</v>
      </c>
      <c r="C90">
        <f t="shared" si="15"/>
        <v>2800</v>
      </c>
      <c r="D90">
        <f>B90*C90</f>
        <v>67200</v>
      </c>
      <c r="E90">
        <f>80*B90^2</f>
        <v>46080</v>
      </c>
      <c r="F90">
        <f>D90/B90</f>
        <v>2800</v>
      </c>
      <c r="G90">
        <f>E90/B90</f>
        <v>1920</v>
      </c>
      <c r="H90">
        <f>F90-G90</f>
        <v>880</v>
      </c>
      <c r="I90">
        <f t="shared" si="26"/>
        <v>1650</v>
      </c>
      <c r="J90">
        <f t="shared" si="26"/>
        <v>3760</v>
      </c>
      <c r="K90">
        <f>I90-J90</f>
        <v>-2110</v>
      </c>
      <c r="L90">
        <f t="shared" si="16"/>
        <v>21120</v>
      </c>
    </row>
    <row r="91" spans="2:12" ht="12.75">
      <c r="B91">
        <f>B90+1</f>
        <v>25</v>
      </c>
      <c r="C91">
        <f t="shared" si="15"/>
        <v>2750</v>
      </c>
      <c r="D91">
        <f>B91*C91</f>
        <v>68750</v>
      </c>
      <c r="E91">
        <f>80*B91^2</f>
        <v>50000</v>
      </c>
      <c r="F91">
        <f>D91/B91</f>
        <v>2750</v>
      </c>
      <c r="G91">
        <f>E91/B91</f>
        <v>2000</v>
      </c>
      <c r="H91">
        <f>F91-G91</f>
        <v>750</v>
      </c>
      <c r="I91">
        <f t="shared" si="26"/>
        <v>1550</v>
      </c>
      <c r="J91">
        <f t="shared" si="26"/>
        <v>3920</v>
      </c>
      <c r="K91">
        <f>I91-J91</f>
        <v>-2370</v>
      </c>
      <c r="L91">
        <f t="shared" si="16"/>
        <v>18750</v>
      </c>
    </row>
    <row r="92" spans="2:12" ht="12.75">
      <c r="B92">
        <f aca="true" t="shared" si="27" ref="B92:B100">B91+1</f>
        <v>26</v>
      </c>
      <c r="C92">
        <f t="shared" si="15"/>
        <v>2700</v>
      </c>
      <c r="D92">
        <f aca="true" t="shared" si="28" ref="D92:D100">B92*C92</f>
        <v>70200</v>
      </c>
      <c r="E92">
        <f aca="true" t="shared" si="29" ref="E92:E100">80*B92^2</f>
        <v>54080</v>
      </c>
      <c r="F92">
        <f aca="true" t="shared" si="30" ref="F92:F100">D92/B92</f>
        <v>2700</v>
      </c>
      <c r="G92">
        <f aca="true" t="shared" si="31" ref="G92:G100">E92/B92</f>
        <v>2080</v>
      </c>
      <c r="H92">
        <f aca="true" t="shared" si="32" ref="H92:H100">F92-G92</f>
        <v>620</v>
      </c>
      <c r="I92">
        <f aca="true" t="shared" si="33" ref="I92:I100">D92-D91</f>
        <v>1450</v>
      </c>
      <c r="J92">
        <f aca="true" t="shared" si="34" ref="J92:J100">E92-E91</f>
        <v>4080</v>
      </c>
      <c r="K92">
        <f aca="true" t="shared" si="35" ref="K92:K100">I92-J92</f>
        <v>-2630</v>
      </c>
      <c r="L92">
        <f t="shared" si="16"/>
        <v>16120</v>
      </c>
    </row>
    <row r="93" spans="2:12" ht="12.75">
      <c r="B93">
        <f t="shared" si="27"/>
        <v>27</v>
      </c>
      <c r="C93">
        <f t="shared" si="15"/>
        <v>2650</v>
      </c>
      <c r="D93">
        <f t="shared" si="28"/>
        <v>71550</v>
      </c>
      <c r="E93">
        <f t="shared" si="29"/>
        <v>58320</v>
      </c>
      <c r="F93">
        <f t="shared" si="30"/>
        <v>2650</v>
      </c>
      <c r="G93">
        <f t="shared" si="31"/>
        <v>2160</v>
      </c>
      <c r="H93">
        <f t="shared" si="32"/>
        <v>490</v>
      </c>
      <c r="I93">
        <f t="shared" si="33"/>
        <v>1350</v>
      </c>
      <c r="J93">
        <f t="shared" si="34"/>
        <v>4240</v>
      </c>
      <c r="K93">
        <f t="shared" si="35"/>
        <v>-2890</v>
      </c>
      <c r="L93">
        <f t="shared" si="16"/>
        <v>13230</v>
      </c>
    </row>
    <row r="94" spans="2:12" ht="12.75">
      <c r="B94">
        <f t="shared" si="27"/>
        <v>28</v>
      </c>
      <c r="C94">
        <f t="shared" si="15"/>
        <v>2600</v>
      </c>
      <c r="D94">
        <f t="shared" si="28"/>
        <v>72800</v>
      </c>
      <c r="E94">
        <f t="shared" si="29"/>
        <v>62720</v>
      </c>
      <c r="F94">
        <f t="shared" si="30"/>
        <v>2600</v>
      </c>
      <c r="G94">
        <f t="shared" si="31"/>
        <v>2240</v>
      </c>
      <c r="H94">
        <f t="shared" si="32"/>
        <v>360</v>
      </c>
      <c r="I94">
        <f t="shared" si="33"/>
        <v>1250</v>
      </c>
      <c r="J94">
        <f t="shared" si="34"/>
        <v>4400</v>
      </c>
      <c r="K94">
        <f t="shared" si="35"/>
        <v>-3150</v>
      </c>
      <c r="L94">
        <f t="shared" si="16"/>
        <v>10080</v>
      </c>
    </row>
    <row r="95" spans="2:12" ht="12.75">
      <c r="B95">
        <f t="shared" si="27"/>
        <v>29</v>
      </c>
      <c r="C95">
        <f t="shared" si="15"/>
        <v>2550</v>
      </c>
      <c r="D95">
        <f t="shared" si="28"/>
        <v>73950</v>
      </c>
      <c r="E95">
        <f t="shared" si="29"/>
        <v>67280</v>
      </c>
      <c r="F95">
        <f t="shared" si="30"/>
        <v>2550</v>
      </c>
      <c r="G95">
        <f t="shared" si="31"/>
        <v>2320</v>
      </c>
      <c r="H95">
        <f t="shared" si="32"/>
        <v>230</v>
      </c>
      <c r="I95">
        <f t="shared" si="33"/>
        <v>1150</v>
      </c>
      <c r="J95">
        <f t="shared" si="34"/>
        <v>4560</v>
      </c>
      <c r="K95">
        <f t="shared" si="35"/>
        <v>-3410</v>
      </c>
      <c r="L95">
        <f t="shared" si="16"/>
        <v>6670</v>
      </c>
    </row>
    <row r="96" spans="2:12" ht="12.75">
      <c r="B96" s="5">
        <f t="shared" si="27"/>
        <v>30</v>
      </c>
      <c r="C96" s="6">
        <f t="shared" si="15"/>
        <v>2500</v>
      </c>
      <c r="D96" s="6">
        <f t="shared" si="28"/>
        <v>75000</v>
      </c>
      <c r="E96" s="6">
        <f t="shared" si="29"/>
        <v>72000</v>
      </c>
      <c r="F96" s="6">
        <f t="shared" si="30"/>
        <v>2500</v>
      </c>
      <c r="G96" s="6">
        <f t="shared" si="31"/>
        <v>2400</v>
      </c>
      <c r="H96" s="6">
        <f t="shared" si="32"/>
        <v>100</v>
      </c>
      <c r="I96" s="6">
        <f t="shared" si="33"/>
        <v>1050</v>
      </c>
      <c r="J96" s="6">
        <f t="shared" si="34"/>
        <v>4720</v>
      </c>
      <c r="K96" s="6">
        <f t="shared" si="35"/>
        <v>-3670</v>
      </c>
      <c r="L96" s="11">
        <f t="shared" si="16"/>
        <v>3000</v>
      </c>
    </row>
    <row r="97" spans="2:12" ht="12.75">
      <c r="B97">
        <f t="shared" si="27"/>
        <v>31</v>
      </c>
      <c r="C97">
        <f t="shared" si="15"/>
        <v>2450</v>
      </c>
      <c r="D97">
        <f t="shared" si="28"/>
        <v>75950</v>
      </c>
      <c r="E97">
        <f t="shared" si="29"/>
        <v>76880</v>
      </c>
      <c r="F97">
        <f t="shared" si="30"/>
        <v>2450</v>
      </c>
      <c r="G97">
        <f t="shared" si="31"/>
        <v>2480</v>
      </c>
      <c r="H97">
        <f t="shared" si="32"/>
        <v>-30</v>
      </c>
      <c r="I97">
        <f t="shared" si="33"/>
        <v>950</v>
      </c>
      <c r="J97">
        <f t="shared" si="34"/>
        <v>4880</v>
      </c>
      <c r="K97">
        <f t="shared" si="35"/>
        <v>-3930</v>
      </c>
      <c r="L97">
        <f t="shared" si="16"/>
        <v>-930</v>
      </c>
    </row>
    <row r="98" spans="2:12" ht="12.75">
      <c r="B98">
        <f t="shared" si="27"/>
        <v>32</v>
      </c>
      <c r="C98">
        <f t="shared" si="15"/>
        <v>2400</v>
      </c>
      <c r="D98">
        <f t="shared" si="28"/>
        <v>76800</v>
      </c>
      <c r="E98">
        <f t="shared" si="29"/>
        <v>81920</v>
      </c>
      <c r="F98">
        <f t="shared" si="30"/>
        <v>2400</v>
      </c>
      <c r="G98">
        <f t="shared" si="31"/>
        <v>2560</v>
      </c>
      <c r="H98">
        <f t="shared" si="32"/>
        <v>-160</v>
      </c>
      <c r="I98">
        <f t="shared" si="33"/>
        <v>850</v>
      </c>
      <c r="J98">
        <f t="shared" si="34"/>
        <v>5040</v>
      </c>
      <c r="K98">
        <f t="shared" si="35"/>
        <v>-4190</v>
      </c>
      <c r="L98">
        <f t="shared" si="16"/>
        <v>-5120</v>
      </c>
    </row>
    <row r="99" spans="2:12" ht="12.75">
      <c r="B99">
        <f t="shared" si="27"/>
        <v>33</v>
      </c>
      <c r="C99">
        <f t="shared" si="15"/>
        <v>2350</v>
      </c>
      <c r="D99">
        <f t="shared" si="28"/>
        <v>77550</v>
      </c>
      <c r="E99">
        <f t="shared" si="29"/>
        <v>87120</v>
      </c>
      <c r="F99">
        <f t="shared" si="30"/>
        <v>2350</v>
      </c>
      <c r="G99">
        <f t="shared" si="31"/>
        <v>2640</v>
      </c>
      <c r="H99">
        <f t="shared" si="32"/>
        <v>-290</v>
      </c>
      <c r="I99">
        <f t="shared" si="33"/>
        <v>750</v>
      </c>
      <c r="J99">
        <f t="shared" si="34"/>
        <v>5200</v>
      </c>
      <c r="K99">
        <f t="shared" si="35"/>
        <v>-4450</v>
      </c>
      <c r="L99">
        <f t="shared" si="16"/>
        <v>-9570</v>
      </c>
    </row>
    <row r="100" spans="2:12" ht="12.75">
      <c r="B100">
        <f t="shared" si="27"/>
        <v>34</v>
      </c>
      <c r="C100">
        <f t="shared" si="15"/>
        <v>2300</v>
      </c>
      <c r="D100">
        <f t="shared" si="28"/>
        <v>78200</v>
      </c>
      <c r="E100">
        <f t="shared" si="29"/>
        <v>92480</v>
      </c>
      <c r="F100">
        <f t="shared" si="30"/>
        <v>2300</v>
      </c>
      <c r="G100">
        <f t="shared" si="31"/>
        <v>2720</v>
      </c>
      <c r="H100">
        <f t="shared" si="32"/>
        <v>-420</v>
      </c>
      <c r="I100">
        <f t="shared" si="33"/>
        <v>650</v>
      </c>
      <c r="J100">
        <f t="shared" si="34"/>
        <v>5360</v>
      </c>
      <c r="K100">
        <f t="shared" si="35"/>
        <v>-4710</v>
      </c>
      <c r="L100">
        <f t="shared" si="16"/>
        <v>-14280</v>
      </c>
    </row>
    <row r="103" ht="12.75">
      <c r="B103" t="s">
        <v>32</v>
      </c>
    </row>
    <row r="104" ht="12.75">
      <c r="B104" t="s">
        <v>33</v>
      </c>
    </row>
    <row r="106" ht="12.75">
      <c r="B106" t="s">
        <v>34</v>
      </c>
    </row>
    <row r="108" ht="12.75">
      <c r="A108" t="s">
        <v>35</v>
      </c>
    </row>
    <row r="110" ht="12.75">
      <c r="B110" t="s">
        <v>36</v>
      </c>
    </row>
    <row r="111" ht="12.75">
      <c r="B111" t="s">
        <v>39</v>
      </c>
    </row>
    <row r="112" ht="12.75">
      <c r="B112" t="s">
        <v>37</v>
      </c>
    </row>
    <row r="114" spans="2:11" ht="12.75">
      <c r="B114" s="8" t="s">
        <v>5</v>
      </c>
      <c r="C114" s="8" t="s">
        <v>20</v>
      </c>
      <c r="D114" s="8" t="s">
        <v>25</v>
      </c>
      <c r="E114" s="8" t="s">
        <v>10</v>
      </c>
      <c r="F114" s="8" t="s">
        <v>27</v>
      </c>
      <c r="G114" s="8" t="s">
        <v>38</v>
      </c>
      <c r="H114" s="8" t="s">
        <v>31</v>
      </c>
      <c r="I114" s="8"/>
      <c r="K114" s="12"/>
    </row>
    <row r="115" spans="2:11" ht="12.75">
      <c r="B115">
        <v>10</v>
      </c>
      <c r="C115">
        <f aca="true" t="shared" si="36" ref="C115:C130">A-B*B115</f>
        <v>3500</v>
      </c>
      <c r="D115">
        <f>B115*C115</f>
        <v>35000</v>
      </c>
      <c r="E115">
        <f>80*B115^2</f>
        <v>8000</v>
      </c>
      <c r="H115">
        <f aca="true" t="shared" si="37" ref="H115:H130">D115-E115</f>
        <v>27000</v>
      </c>
      <c r="K115" s="9"/>
    </row>
    <row r="116" spans="2:11" ht="12.75">
      <c r="B116">
        <f>B115+1</f>
        <v>11</v>
      </c>
      <c r="C116">
        <f t="shared" si="36"/>
        <v>3450</v>
      </c>
      <c r="D116">
        <f>B116*C116</f>
        <v>37950</v>
      </c>
      <c r="E116">
        <f>80*B116^2</f>
        <v>9680</v>
      </c>
      <c r="F116">
        <f aca="true" t="shared" si="38" ref="F116:F130">E116-E115</f>
        <v>1680</v>
      </c>
      <c r="G116">
        <f>C116-F116</f>
        <v>1770</v>
      </c>
      <c r="H116">
        <f t="shared" si="37"/>
        <v>28270</v>
      </c>
      <c r="K116" s="9"/>
    </row>
    <row r="117" spans="2:11" ht="12.75">
      <c r="B117">
        <f aca="true" t="shared" si="39" ref="B117:B130">B116+1</f>
        <v>12</v>
      </c>
      <c r="C117">
        <f t="shared" si="36"/>
        <v>3400</v>
      </c>
      <c r="D117">
        <f aca="true" t="shared" si="40" ref="D117:D130">B117*C117</f>
        <v>40800</v>
      </c>
      <c r="E117">
        <f aca="true" t="shared" si="41" ref="E117:E130">80*B117^2</f>
        <v>11520</v>
      </c>
      <c r="F117">
        <f t="shared" si="38"/>
        <v>1840</v>
      </c>
      <c r="G117">
        <f aca="true" t="shared" si="42" ref="G117:G130">C117-F117</f>
        <v>1560</v>
      </c>
      <c r="H117">
        <f t="shared" si="37"/>
        <v>29280</v>
      </c>
      <c r="K117" s="9"/>
    </row>
    <row r="118" spans="2:11" ht="12.75">
      <c r="B118">
        <f t="shared" si="39"/>
        <v>13</v>
      </c>
      <c r="C118">
        <f t="shared" si="36"/>
        <v>3350</v>
      </c>
      <c r="D118">
        <f t="shared" si="40"/>
        <v>43550</v>
      </c>
      <c r="E118">
        <f t="shared" si="41"/>
        <v>13520</v>
      </c>
      <c r="F118">
        <f t="shared" si="38"/>
        <v>2000</v>
      </c>
      <c r="G118">
        <f t="shared" si="42"/>
        <v>1350</v>
      </c>
      <c r="H118">
        <f t="shared" si="37"/>
        <v>30030</v>
      </c>
      <c r="K118" s="9"/>
    </row>
    <row r="119" spans="2:11" ht="12.75">
      <c r="B119">
        <f t="shared" si="39"/>
        <v>14</v>
      </c>
      <c r="C119">
        <f t="shared" si="36"/>
        <v>3300</v>
      </c>
      <c r="D119">
        <f t="shared" si="40"/>
        <v>46200</v>
      </c>
      <c r="E119">
        <f t="shared" si="41"/>
        <v>15680</v>
      </c>
      <c r="F119">
        <f t="shared" si="38"/>
        <v>2160</v>
      </c>
      <c r="G119">
        <f t="shared" si="42"/>
        <v>1140</v>
      </c>
      <c r="H119">
        <f t="shared" si="37"/>
        <v>30520</v>
      </c>
      <c r="K119" s="9"/>
    </row>
    <row r="120" spans="2:11" ht="12.75">
      <c r="B120" s="9">
        <f t="shared" si="39"/>
        <v>15</v>
      </c>
      <c r="C120" s="9">
        <f t="shared" si="36"/>
        <v>3250</v>
      </c>
      <c r="D120" s="9">
        <f t="shared" si="40"/>
        <v>48750</v>
      </c>
      <c r="E120" s="9">
        <f t="shared" si="41"/>
        <v>18000</v>
      </c>
      <c r="F120" s="9">
        <f t="shared" si="38"/>
        <v>2320</v>
      </c>
      <c r="G120">
        <f t="shared" si="42"/>
        <v>930</v>
      </c>
      <c r="H120">
        <f t="shared" si="37"/>
        <v>30750</v>
      </c>
      <c r="I120" s="9"/>
      <c r="K120" s="9"/>
    </row>
    <row r="121" spans="2:11" ht="12.75">
      <c r="B121" s="9">
        <f t="shared" si="39"/>
        <v>16</v>
      </c>
      <c r="C121" s="9">
        <f t="shared" si="36"/>
        <v>3200</v>
      </c>
      <c r="D121" s="9">
        <f t="shared" si="40"/>
        <v>51200</v>
      </c>
      <c r="E121" s="9">
        <f t="shared" si="41"/>
        <v>20480</v>
      </c>
      <c r="F121" s="9">
        <f t="shared" si="38"/>
        <v>2480</v>
      </c>
      <c r="G121">
        <f t="shared" si="42"/>
        <v>720</v>
      </c>
      <c r="H121">
        <f t="shared" si="37"/>
        <v>30720</v>
      </c>
      <c r="I121" s="9"/>
      <c r="K121" s="9"/>
    </row>
    <row r="122" spans="2:11" ht="12.75">
      <c r="B122" s="9">
        <f t="shared" si="39"/>
        <v>17</v>
      </c>
      <c r="C122" s="9">
        <f t="shared" si="36"/>
        <v>3150</v>
      </c>
      <c r="D122" s="9">
        <f t="shared" si="40"/>
        <v>53550</v>
      </c>
      <c r="E122" s="9">
        <f t="shared" si="41"/>
        <v>23120</v>
      </c>
      <c r="F122" s="9">
        <f t="shared" si="38"/>
        <v>2640</v>
      </c>
      <c r="G122">
        <f t="shared" si="42"/>
        <v>510</v>
      </c>
      <c r="H122">
        <f t="shared" si="37"/>
        <v>30430</v>
      </c>
      <c r="I122" s="9"/>
      <c r="K122" s="9"/>
    </row>
    <row r="123" spans="2:11" ht="12.75">
      <c r="B123" s="9">
        <f t="shared" si="39"/>
        <v>18</v>
      </c>
      <c r="C123" s="9">
        <f t="shared" si="36"/>
        <v>3100</v>
      </c>
      <c r="D123" s="9">
        <f t="shared" si="40"/>
        <v>55800</v>
      </c>
      <c r="E123" s="9">
        <f t="shared" si="41"/>
        <v>25920</v>
      </c>
      <c r="F123" s="9">
        <f t="shared" si="38"/>
        <v>2800</v>
      </c>
      <c r="G123">
        <f t="shared" si="42"/>
        <v>300</v>
      </c>
      <c r="H123">
        <f t="shared" si="37"/>
        <v>29880</v>
      </c>
      <c r="I123" s="9"/>
      <c r="K123" s="9"/>
    </row>
    <row r="124" spans="2:11" ht="12.75">
      <c r="B124" s="5">
        <f t="shared" si="39"/>
        <v>19</v>
      </c>
      <c r="C124" s="6">
        <f t="shared" si="36"/>
        <v>3050</v>
      </c>
      <c r="D124" s="6">
        <f t="shared" si="40"/>
        <v>57950</v>
      </c>
      <c r="E124" s="6">
        <f t="shared" si="41"/>
        <v>28880</v>
      </c>
      <c r="F124" s="6">
        <f t="shared" si="38"/>
        <v>2960</v>
      </c>
      <c r="G124" s="6">
        <f t="shared" si="42"/>
        <v>90</v>
      </c>
      <c r="H124" s="11">
        <f t="shared" si="37"/>
        <v>29070</v>
      </c>
      <c r="I124" s="9"/>
      <c r="K124" s="9"/>
    </row>
    <row r="125" spans="2:11" ht="12.75">
      <c r="B125" s="9">
        <f t="shared" si="39"/>
        <v>20</v>
      </c>
      <c r="C125" s="9">
        <f t="shared" si="36"/>
        <v>3000</v>
      </c>
      <c r="D125" s="9">
        <f t="shared" si="40"/>
        <v>60000</v>
      </c>
      <c r="E125" s="9">
        <f t="shared" si="41"/>
        <v>32000</v>
      </c>
      <c r="F125" s="9">
        <f t="shared" si="38"/>
        <v>3120</v>
      </c>
      <c r="G125">
        <f t="shared" si="42"/>
        <v>-120</v>
      </c>
      <c r="H125">
        <f t="shared" si="37"/>
        <v>28000</v>
      </c>
      <c r="I125" s="9"/>
      <c r="K125" s="9"/>
    </row>
    <row r="126" spans="2:11" ht="12.75">
      <c r="B126" s="9">
        <f t="shared" si="39"/>
        <v>21</v>
      </c>
      <c r="C126" s="9">
        <f t="shared" si="36"/>
        <v>2950</v>
      </c>
      <c r="D126" s="9">
        <f t="shared" si="40"/>
        <v>61950</v>
      </c>
      <c r="E126" s="9">
        <f t="shared" si="41"/>
        <v>35280</v>
      </c>
      <c r="F126" s="9">
        <f t="shared" si="38"/>
        <v>3280</v>
      </c>
      <c r="G126">
        <f t="shared" si="42"/>
        <v>-330</v>
      </c>
      <c r="H126">
        <f t="shared" si="37"/>
        <v>26670</v>
      </c>
      <c r="I126" s="9"/>
      <c r="K126" s="9"/>
    </row>
    <row r="127" spans="2:11" ht="12.75">
      <c r="B127" s="9">
        <f t="shared" si="39"/>
        <v>22</v>
      </c>
      <c r="C127" s="9">
        <f t="shared" si="36"/>
        <v>2900</v>
      </c>
      <c r="D127" s="9">
        <f t="shared" si="40"/>
        <v>63800</v>
      </c>
      <c r="E127" s="9">
        <f t="shared" si="41"/>
        <v>38720</v>
      </c>
      <c r="F127" s="9">
        <f t="shared" si="38"/>
        <v>3440</v>
      </c>
      <c r="G127">
        <f t="shared" si="42"/>
        <v>-540</v>
      </c>
      <c r="H127">
        <f t="shared" si="37"/>
        <v>25080</v>
      </c>
      <c r="I127" s="9"/>
      <c r="K127" s="9"/>
    </row>
    <row r="128" spans="2:11" ht="12.75">
      <c r="B128" s="9">
        <f t="shared" si="39"/>
        <v>23</v>
      </c>
      <c r="C128" s="9">
        <f t="shared" si="36"/>
        <v>2850</v>
      </c>
      <c r="D128" s="9">
        <f t="shared" si="40"/>
        <v>65550</v>
      </c>
      <c r="E128" s="9">
        <f t="shared" si="41"/>
        <v>42320</v>
      </c>
      <c r="F128" s="9">
        <f t="shared" si="38"/>
        <v>3600</v>
      </c>
      <c r="G128">
        <f t="shared" si="42"/>
        <v>-750</v>
      </c>
      <c r="H128">
        <f t="shared" si="37"/>
        <v>23230</v>
      </c>
      <c r="I128" s="9"/>
      <c r="K128" s="9"/>
    </row>
    <row r="129" spans="2:11" ht="12.75">
      <c r="B129" s="9">
        <f t="shared" si="39"/>
        <v>24</v>
      </c>
      <c r="C129" s="9">
        <f t="shared" si="36"/>
        <v>2800</v>
      </c>
      <c r="D129" s="9">
        <f t="shared" si="40"/>
        <v>67200</v>
      </c>
      <c r="E129" s="9">
        <f t="shared" si="41"/>
        <v>46080</v>
      </c>
      <c r="F129" s="9">
        <f t="shared" si="38"/>
        <v>3760</v>
      </c>
      <c r="G129">
        <f t="shared" si="42"/>
        <v>-960</v>
      </c>
      <c r="H129">
        <f t="shared" si="37"/>
        <v>21120</v>
      </c>
      <c r="I129" s="9"/>
      <c r="K129" s="9"/>
    </row>
    <row r="130" spans="2:11" ht="12.75">
      <c r="B130" s="9">
        <f t="shared" si="39"/>
        <v>25</v>
      </c>
      <c r="C130" s="9">
        <f t="shared" si="36"/>
        <v>2750</v>
      </c>
      <c r="D130" s="9">
        <f t="shared" si="40"/>
        <v>68750</v>
      </c>
      <c r="E130" s="9">
        <f t="shared" si="41"/>
        <v>50000</v>
      </c>
      <c r="F130" s="9">
        <f t="shared" si="38"/>
        <v>3920</v>
      </c>
      <c r="G130">
        <f t="shared" si="42"/>
        <v>-1170</v>
      </c>
      <c r="H130">
        <f t="shared" si="37"/>
        <v>18750</v>
      </c>
      <c r="I130" s="9"/>
      <c r="K130" s="9"/>
    </row>
    <row r="132" ht="12.75">
      <c r="B132" t="s">
        <v>40</v>
      </c>
    </row>
    <row r="133" ht="12.75">
      <c r="B133" t="s">
        <v>41</v>
      </c>
    </row>
    <row r="134" ht="12.75">
      <c r="B134" t="s">
        <v>42</v>
      </c>
    </row>
    <row r="135" ht="12.75">
      <c r="B135" t="s">
        <v>43</v>
      </c>
    </row>
    <row r="137" ht="12.75">
      <c r="B137" t="s">
        <v>46</v>
      </c>
    </row>
    <row r="138" ht="12.75">
      <c r="B138" t="s">
        <v>47</v>
      </c>
    </row>
    <row r="139" ht="12.75">
      <c r="B139" t="s">
        <v>48</v>
      </c>
    </row>
    <row r="141" spans="2:5" ht="12.75">
      <c r="B141" s="8" t="s">
        <v>5</v>
      </c>
      <c r="C141" s="8" t="s">
        <v>44</v>
      </c>
      <c r="D141" s="8" t="s">
        <v>27</v>
      </c>
      <c r="E141" s="8" t="s">
        <v>45</v>
      </c>
    </row>
    <row r="142" spans="2:5" ht="12.75">
      <c r="B142">
        <f aca="true" t="shared" si="43" ref="B142:C151">B121</f>
        <v>16</v>
      </c>
      <c r="C142">
        <f t="shared" si="43"/>
        <v>3200</v>
      </c>
      <c r="D142">
        <f aca="true" t="shared" si="44" ref="D142:D151">F121</f>
        <v>2480</v>
      </c>
      <c r="E142">
        <f aca="true" t="shared" si="45" ref="E142:E151">C142-D142</f>
        <v>720</v>
      </c>
    </row>
    <row r="143" spans="2:5" ht="12.75">
      <c r="B143">
        <f t="shared" si="43"/>
        <v>17</v>
      </c>
      <c r="C143">
        <f t="shared" si="43"/>
        <v>3150</v>
      </c>
      <c r="D143">
        <f t="shared" si="44"/>
        <v>2640</v>
      </c>
      <c r="E143">
        <f t="shared" si="45"/>
        <v>510</v>
      </c>
    </row>
    <row r="144" spans="2:5" ht="12.75">
      <c r="B144">
        <f t="shared" si="43"/>
        <v>18</v>
      </c>
      <c r="C144">
        <f t="shared" si="43"/>
        <v>3100</v>
      </c>
      <c r="D144">
        <f t="shared" si="44"/>
        <v>2800</v>
      </c>
      <c r="E144">
        <f t="shared" si="45"/>
        <v>300</v>
      </c>
    </row>
    <row r="145" spans="2:5" ht="12.75">
      <c r="B145">
        <f t="shared" si="43"/>
        <v>19</v>
      </c>
      <c r="C145">
        <f t="shared" si="43"/>
        <v>3050</v>
      </c>
      <c r="D145">
        <f t="shared" si="44"/>
        <v>2960</v>
      </c>
      <c r="E145">
        <f t="shared" si="45"/>
        <v>90</v>
      </c>
    </row>
    <row r="146" spans="2:5" ht="12.75">
      <c r="B146">
        <f t="shared" si="43"/>
        <v>20</v>
      </c>
      <c r="C146">
        <f t="shared" si="43"/>
        <v>3000</v>
      </c>
      <c r="D146">
        <f t="shared" si="44"/>
        <v>3120</v>
      </c>
      <c r="E146">
        <f t="shared" si="45"/>
        <v>-120</v>
      </c>
    </row>
    <row r="147" spans="2:5" ht="12.75">
      <c r="B147">
        <f t="shared" si="43"/>
        <v>21</v>
      </c>
      <c r="C147">
        <f t="shared" si="43"/>
        <v>2950</v>
      </c>
      <c r="D147">
        <f t="shared" si="44"/>
        <v>3280</v>
      </c>
      <c r="E147">
        <f t="shared" si="45"/>
        <v>-330</v>
      </c>
    </row>
    <row r="148" spans="2:5" ht="12.75">
      <c r="B148">
        <f t="shared" si="43"/>
        <v>22</v>
      </c>
      <c r="C148">
        <f t="shared" si="43"/>
        <v>2900</v>
      </c>
      <c r="D148">
        <f t="shared" si="44"/>
        <v>3440</v>
      </c>
      <c r="E148">
        <f t="shared" si="45"/>
        <v>-540</v>
      </c>
    </row>
    <row r="149" spans="2:5" ht="12.75">
      <c r="B149">
        <f t="shared" si="43"/>
        <v>23</v>
      </c>
      <c r="C149">
        <f t="shared" si="43"/>
        <v>2850</v>
      </c>
      <c r="D149">
        <f t="shared" si="44"/>
        <v>3600</v>
      </c>
      <c r="E149">
        <f t="shared" si="45"/>
        <v>-750</v>
      </c>
    </row>
    <row r="150" spans="2:5" ht="12.75">
      <c r="B150">
        <f t="shared" si="43"/>
        <v>24</v>
      </c>
      <c r="C150">
        <f t="shared" si="43"/>
        <v>2800</v>
      </c>
      <c r="D150">
        <f t="shared" si="44"/>
        <v>3760</v>
      </c>
      <c r="E150">
        <f t="shared" si="45"/>
        <v>-960</v>
      </c>
    </row>
    <row r="151" spans="2:5" ht="12.75">
      <c r="B151">
        <f t="shared" si="43"/>
        <v>25</v>
      </c>
      <c r="C151">
        <f t="shared" si="43"/>
        <v>2750</v>
      </c>
      <c r="D151">
        <f t="shared" si="44"/>
        <v>3920</v>
      </c>
      <c r="E151">
        <f t="shared" si="45"/>
        <v>-1170</v>
      </c>
    </row>
  </sheetData>
  <printOptions/>
  <pageMargins left="0.75" right="0.75" top="1" bottom="1" header="0.5" footer="0.5"/>
  <pageSetup horizontalDpi="600" verticalDpi="600" orientation="portrait" scale="91" r:id="rId2"/>
  <rowBreaks count="2" manualBreakCount="2">
    <brk id="56" max="255" man="1"/>
    <brk id="1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J Wilcoxen</cp:lastModifiedBy>
  <dcterms:created xsi:type="dcterms:W3CDTF">2003-12-03T13:42:38Z</dcterms:created>
  <dcterms:modified xsi:type="dcterms:W3CDTF">2003-12-03T23:55:36Z</dcterms:modified>
  <cp:category/>
  <cp:version/>
  <cp:contentType/>
  <cp:contentStatus/>
</cp:coreProperties>
</file>