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3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<sst xmlns="http://schemas.openxmlformats.org/spreadsheetml/2006/main" count="61" uniqueCount="52">
  <si>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Profit Maximization in the Long Run</t>
  </si>
  <si>
    <t>Costs: TC = 36 + 6*Q + Q^2</t>
  </si>
  <si>
    <t>Market Demand: P = 78 - Q</t>
  </si>
  <si>
    <t>Question 1</t>
  </si>
  <si>
    <t>Q</t>
  </si>
  <si>
    <t>TC</t>
  </si>
  <si>
    <t>AC</t>
  </si>
  <si>
    <t>MC</t>
  </si>
  <si>
    <t xml:space="preserve">In the long run, he must be paid enough to cover his average </t>
  </si>
  <si>
    <t>costs.  His minimum AC is $18 so the price would have to be</t>
  </si>
  <si>
    <t>at least $18 for Rick to remain in business.  At that price, he</t>
  </si>
  <si>
    <t>would produce 6 rentals.</t>
  </si>
  <si>
    <t>Question 2</t>
  </si>
  <si>
    <t>If all rental companies have the same cost structure and firms</t>
  </si>
  <si>
    <t xml:space="preserve">can enter or leave the market at will, the long run price in the </t>
  </si>
  <si>
    <t>market will fall to the minimum AC of $18.  At any higher price,</t>
  </si>
  <si>
    <t xml:space="preserve">firms would earn profits and the market would attract new </t>
  </si>
  <si>
    <t>competitors.</t>
  </si>
  <si>
    <t>At P=18 the market quantity can be found using the demand curve:</t>
  </si>
  <si>
    <t>P = 78 - Q</t>
  </si>
  <si>
    <t>Q = 78 - P</t>
  </si>
  <si>
    <t>Q = 60</t>
  </si>
  <si>
    <t xml:space="preserve">At a price of $18, each firm would want to produce 6 rentals because </t>
  </si>
  <si>
    <t xml:space="preserve">that's the highest Q where MR is greater than or equal to MC.  That's </t>
  </si>
  <si>
    <t>where profits are highest.</t>
  </si>
  <si>
    <t xml:space="preserve">Since 60 units would be purchased in the market, and each firm would </t>
  </si>
  <si>
    <t>want to supply 6, there would be 10 firms all together.</t>
  </si>
  <si>
    <t>would look like:</t>
  </si>
  <si>
    <t>The problem does not ask for a graph but here's what Rick's cost curves</t>
  </si>
  <si>
    <t>Question 3</t>
  </si>
  <si>
    <t>Rick's total costs rise by the amount of the tax:</t>
  </si>
  <si>
    <t>Tax</t>
  </si>
  <si>
    <t>Prod Cost</t>
  </si>
  <si>
    <t>His new minimum AC is $24 at Q=6.  In the long run, the market price</t>
  </si>
  <si>
    <t>will have to rise to $24; otherwise, firms will lose money and eventually</t>
  </si>
  <si>
    <t xml:space="preserve">shut down.  At a price of $24, the market Q will be given by the </t>
  </si>
  <si>
    <t>demand curve:</t>
  </si>
  <si>
    <t>Q = 54</t>
  </si>
  <si>
    <t>Each firm would produce 6 rentals and there would be 65/6 = 9 firms</t>
  </si>
  <si>
    <t>in the industry.  The tax, therefore, would cause one firm to shut down.</t>
  </si>
  <si>
    <t>The graphs look like this:</t>
  </si>
  <si>
    <t>Question 4</t>
  </si>
  <si>
    <t xml:space="preserve">The tax is not efficient because the loss of consumer surplus due to the </t>
  </si>
  <si>
    <t>higher price is less than the amount of revenue raised by the government:</t>
  </si>
  <si>
    <t>Lost CS =</t>
  </si>
  <si>
    <t>Lost CS = A+B</t>
  </si>
  <si>
    <t>(24-18)*54+(1/2)*(24-18)*(60-54)</t>
  </si>
  <si>
    <t xml:space="preserve">Tax Rev = </t>
  </si>
  <si>
    <t>A</t>
  </si>
  <si>
    <t>(24-18)*54</t>
  </si>
  <si>
    <t xml:space="preserve">DWL = </t>
  </si>
  <si>
    <t>Revenue - Lost 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</si>
</sst>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">
    <font>
      <sz val="10"/>
      <name val="Arial"/>
      <family val="0"/>
    </font>
    <font>
      <b/>
      <sz val="14"/>
      <name val="Arial"/>
      <family val="0"/>
    </font>
    <font>
      <sz val="8.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Sheet1!$D$10:$D$24</c:f>
              <c:numCache/>
            </c:numRef>
          </c:val>
          <c:smooth val="0"/>
        </c:ser>
        <c:ser>
          <c:idx val="1"/>
          <c:order val="1"/>
          <c:tx>
            <c:v>MC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Sheet1!$E$10:$E$24</c:f>
              <c:numCache/>
            </c:numRef>
          </c:val>
          <c:smooth val="0"/>
        </c:ser>
        <c:marker val="1"/>
        <c:axId val="39591861"/>
        <c:axId val="20782430"/>
      </c:lineChart>
      <c:catAx>
        <c:axId val="39591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82430"/>
        <c:crosses val="autoZero"/>
        <c:auto val="1"/>
        <c:lblOffset val="100"/>
        <c:noMultiLvlLbl val="0"/>
      </c:catAx>
      <c:valAx>
        <c:axId val="20782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18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8</xdr:col>
      <xdr:colOff>266700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609600" y="5410200"/>
        <a:ext cx="45339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workbookViewId="0" topLeftCell="A99">
      <selection activeCell="A2" sqref="A2"/>
    </sheetView>
  </sheetViews>
  <sheetFormatPr defaultColWidth="9.140625" defaultRowHeight="12.75"/>
  <sheetData>
    <row r="1" spans="1:4" ht="18">
      <c r="A1" s="1" t="s">
        <v>0</v>
      </c>
      <c r="B1" s="1"/>
      <c r="C1" s="1"/>
      <c r="D1" s="1"/>
    </row>
    <row r="3" ht="12.75">
      <c r="A3" t="s">
        <v>1</v>
      </c>
    </row>
    <row r="4" ht="12.75">
      <c r="A4" t="s">
        <v>2</v>
      </c>
    </row>
    <row r="6" ht="12.75">
      <c r="A6" t="s">
        <v>3</v>
      </c>
    </row>
    <row r="8" spans="2:6" ht="12.75">
      <c r="B8" s="2" t="s">
        <v>4</v>
      </c>
      <c r="C8" s="2" t="s">
        <v>5</v>
      </c>
      <c r="D8" s="2" t="s">
        <v>6</v>
      </c>
      <c r="E8" s="2" t="s">
        <v>7</v>
      </c>
      <c r="F8" s="2"/>
    </row>
    <row r="9" spans="2:4" ht="12.75">
      <c r="B9">
        <v>0</v>
      </c>
      <c r="C9" s="3">
        <f>36+6*B9+B9^2</f>
        <v>36</v>
      </c>
      <c r="D9" s="3"/>
    </row>
    <row r="10" spans="2:6" ht="12.75">
      <c r="B10">
        <f>B9+1</f>
        <v>1</v>
      </c>
      <c r="C10" s="3">
        <f>36+6*B10+B10^2</f>
        <v>43</v>
      </c>
      <c r="D10" s="3">
        <f>C10/B10</f>
        <v>43</v>
      </c>
      <c r="E10" s="3">
        <f>C10-C9</f>
        <v>7</v>
      </c>
      <c r="F10" s="3"/>
    </row>
    <row r="11" spans="2:6" ht="12.75">
      <c r="B11">
        <f aca="true" t="shared" si="0" ref="B11:B24">B10+1</f>
        <v>2</v>
      </c>
      <c r="C11" s="3">
        <f aca="true" t="shared" si="1" ref="C11:C24">36+6*B11+B11^2</f>
        <v>52</v>
      </c>
      <c r="D11" s="3">
        <f aca="true" t="shared" si="2" ref="D11:D24">C11/B11</f>
        <v>26</v>
      </c>
      <c r="E11" s="3">
        <f aca="true" t="shared" si="3" ref="E11:E24">C11-C10</f>
        <v>9</v>
      </c>
      <c r="F11" s="3"/>
    </row>
    <row r="12" spans="2:6" ht="12.75">
      <c r="B12">
        <f t="shared" si="0"/>
        <v>3</v>
      </c>
      <c r="C12" s="3">
        <f t="shared" si="1"/>
        <v>63</v>
      </c>
      <c r="D12" s="3">
        <f t="shared" si="2"/>
        <v>21</v>
      </c>
      <c r="E12" s="3">
        <f t="shared" si="3"/>
        <v>11</v>
      </c>
      <c r="F12" s="3"/>
    </row>
    <row r="13" spans="2:6" ht="12.75">
      <c r="B13">
        <f t="shared" si="0"/>
        <v>4</v>
      </c>
      <c r="C13" s="3">
        <f t="shared" si="1"/>
        <v>76</v>
      </c>
      <c r="D13" s="3">
        <f t="shared" si="2"/>
        <v>19</v>
      </c>
      <c r="E13" s="3">
        <f t="shared" si="3"/>
        <v>13</v>
      </c>
      <c r="F13" s="3"/>
    </row>
    <row r="14" spans="2:6" ht="12.75">
      <c r="B14">
        <f t="shared" si="0"/>
        <v>5</v>
      </c>
      <c r="C14" s="3">
        <f t="shared" si="1"/>
        <v>91</v>
      </c>
      <c r="D14" s="3">
        <f t="shared" si="2"/>
        <v>18.2</v>
      </c>
      <c r="E14" s="3">
        <f t="shared" si="3"/>
        <v>15</v>
      </c>
      <c r="F14" s="3"/>
    </row>
    <row r="15" spans="2:6" ht="12.75">
      <c r="B15">
        <f t="shared" si="0"/>
        <v>6</v>
      </c>
      <c r="C15" s="3">
        <f t="shared" si="1"/>
        <v>108</v>
      </c>
      <c r="D15" s="3">
        <f t="shared" si="2"/>
        <v>18</v>
      </c>
      <c r="E15" s="3">
        <f t="shared" si="3"/>
        <v>17</v>
      </c>
      <c r="F15" s="3"/>
    </row>
    <row r="16" spans="2:6" ht="12.75">
      <c r="B16">
        <f t="shared" si="0"/>
        <v>7</v>
      </c>
      <c r="C16" s="3">
        <f t="shared" si="1"/>
        <v>127</v>
      </c>
      <c r="D16" s="3">
        <f t="shared" si="2"/>
        <v>18.142857142857142</v>
      </c>
      <c r="E16" s="3">
        <f t="shared" si="3"/>
        <v>19</v>
      </c>
      <c r="F16" s="3"/>
    </row>
    <row r="17" spans="2:6" ht="12.75">
      <c r="B17">
        <f t="shared" si="0"/>
        <v>8</v>
      </c>
      <c r="C17" s="3">
        <f t="shared" si="1"/>
        <v>148</v>
      </c>
      <c r="D17" s="3">
        <f t="shared" si="2"/>
        <v>18.5</v>
      </c>
      <c r="E17" s="3">
        <f t="shared" si="3"/>
        <v>21</v>
      </c>
      <c r="F17" s="3"/>
    </row>
    <row r="18" spans="2:6" ht="12.75">
      <c r="B18">
        <f t="shared" si="0"/>
        <v>9</v>
      </c>
      <c r="C18" s="3">
        <f t="shared" si="1"/>
        <v>171</v>
      </c>
      <c r="D18" s="3">
        <f t="shared" si="2"/>
        <v>19</v>
      </c>
      <c r="E18" s="3">
        <f t="shared" si="3"/>
        <v>23</v>
      </c>
      <c r="F18" s="3"/>
    </row>
    <row r="19" spans="2:6" ht="12.75">
      <c r="B19">
        <f t="shared" si="0"/>
        <v>10</v>
      </c>
      <c r="C19" s="3">
        <f t="shared" si="1"/>
        <v>196</v>
      </c>
      <c r="D19" s="3">
        <f t="shared" si="2"/>
        <v>19.6</v>
      </c>
      <c r="E19" s="3">
        <f t="shared" si="3"/>
        <v>25</v>
      </c>
      <c r="F19" s="3"/>
    </row>
    <row r="20" spans="2:6" ht="12.75">
      <c r="B20">
        <f t="shared" si="0"/>
        <v>11</v>
      </c>
      <c r="C20" s="3">
        <f t="shared" si="1"/>
        <v>223</v>
      </c>
      <c r="D20" s="3">
        <f t="shared" si="2"/>
        <v>20.272727272727273</v>
      </c>
      <c r="E20" s="3">
        <f t="shared" si="3"/>
        <v>27</v>
      </c>
      <c r="F20" s="3"/>
    </row>
    <row r="21" spans="2:6" ht="12.75">
      <c r="B21">
        <f t="shared" si="0"/>
        <v>12</v>
      </c>
      <c r="C21" s="3">
        <f t="shared" si="1"/>
        <v>252</v>
      </c>
      <c r="D21" s="3">
        <f t="shared" si="2"/>
        <v>21</v>
      </c>
      <c r="E21" s="3">
        <f t="shared" si="3"/>
        <v>29</v>
      </c>
      <c r="F21" s="3"/>
    </row>
    <row r="22" spans="2:6" ht="12.75">
      <c r="B22">
        <f t="shared" si="0"/>
        <v>13</v>
      </c>
      <c r="C22" s="3">
        <f t="shared" si="1"/>
        <v>283</v>
      </c>
      <c r="D22" s="3">
        <f t="shared" si="2"/>
        <v>21.76923076923077</v>
      </c>
      <c r="E22" s="3">
        <f t="shared" si="3"/>
        <v>31</v>
      </c>
      <c r="F22" s="3"/>
    </row>
    <row r="23" spans="2:6" ht="12.75">
      <c r="B23">
        <f t="shared" si="0"/>
        <v>14</v>
      </c>
      <c r="C23" s="3">
        <f t="shared" si="1"/>
        <v>316</v>
      </c>
      <c r="D23" s="3">
        <f t="shared" si="2"/>
        <v>22.571428571428573</v>
      </c>
      <c r="E23" s="3">
        <f t="shared" si="3"/>
        <v>33</v>
      </c>
      <c r="F23" s="3"/>
    </row>
    <row r="24" spans="2:6" ht="12.75">
      <c r="B24">
        <f t="shared" si="0"/>
        <v>15</v>
      </c>
      <c r="C24" s="3">
        <f t="shared" si="1"/>
        <v>351</v>
      </c>
      <c r="D24" s="3">
        <f t="shared" si="2"/>
        <v>23.4</v>
      </c>
      <c r="E24" s="3">
        <f t="shared" si="3"/>
        <v>35</v>
      </c>
      <c r="F24" s="3"/>
    </row>
    <row r="26" ht="12.75">
      <c r="B26" t="s">
        <v>8</v>
      </c>
    </row>
    <row r="27" ht="12.75">
      <c r="B27" t="s">
        <v>9</v>
      </c>
    </row>
    <row r="28" ht="12.75">
      <c r="B28" t="s">
        <v>10</v>
      </c>
    </row>
    <row r="29" ht="12.75">
      <c r="B29" t="s">
        <v>11</v>
      </c>
    </row>
    <row r="31" ht="12.75">
      <c r="B31" t="s">
        <v>28</v>
      </c>
    </row>
    <row r="32" ht="12.75">
      <c r="B32" t="s">
        <v>27</v>
      </c>
    </row>
    <row r="49" ht="12.75">
      <c r="A49" t="s">
        <v>12</v>
      </c>
    </row>
    <row r="51" ht="12.75">
      <c r="B51" t="s">
        <v>13</v>
      </c>
    </row>
    <row r="52" ht="12.75">
      <c r="B52" t="s">
        <v>14</v>
      </c>
    </row>
    <row r="53" ht="12.75">
      <c r="B53" t="s">
        <v>15</v>
      </c>
    </row>
    <row r="54" ht="12.75">
      <c r="B54" t="s">
        <v>16</v>
      </c>
    </row>
    <row r="55" ht="12.75">
      <c r="B55" t="s">
        <v>17</v>
      </c>
    </row>
    <row r="57" ht="12.75">
      <c r="B57" t="s">
        <v>18</v>
      </c>
    </row>
    <row r="59" ht="12.75">
      <c r="B59" t="s">
        <v>19</v>
      </c>
    </row>
    <row r="60" ht="12.75">
      <c r="B60" t="s">
        <v>20</v>
      </c>
    </row>
    <row r="61" ht="12.75">
      <c r="B61" t="s">
        <v>21</v>
      </c>
    </row>
    <row r="63" ht="12.75">
      <c r="B63" t="s">
        <v>22</v>
      </c>
    </row>
    <row r="64" ht="12.75">
      <c r="B64" t="s">
        <v>23</v>
      </c>
    </row>
    <row r="65" ht="12.75">
      <c r="B65" t="s">
        <v>24</v>
      </c>
    </row>
    <row r="67" ht="12.75">
      <c r="B67" t="s">
        <v>25</v>
      </c>
    </row>
    <row r="68" ht="12.75">
      <c r="B68" t="s">
        <v>26</v>
      </c>
    </row>
    <row r="84" ht="12.75">
      <c r="A84" t="s">
        <v>29</v>
      </c>
    </row>
    <row r="86" ht="12.75">
      <c r="B86" t="s">
        <v>30</v>
      </c>
    </row>
    <row r="88" spans="2:7" ht="12.75">
      <c r="B88" s="2" t="s">
        <v>4</v>
      </c>
      <c r="C88" s="2" t="s">
        <v>32</v>
      </c>
      <c r="D88" s="2" t="s">
        <v>31</v>
      </c>
      <c r="E88" s="2" t="s">
        <v>5</v>
      </c>
      <c r="F88" s="2" t="s">
        <v>6</v>
      </c>
      <c r="G88" s="2" t="s">
        <v>7</v>
      </c>
    </row>
    <row r="89" spans="2:6" ht="12.75">
      <c r="B89">
        <v>0</v>
      </c>
      <c r="C89" s="3">
        <f>36+6*B89+B89^2</f>
        <v>36</v>
      </c>
      <c r="D89">
        <f>6*B89</f>
        <v>0</v>
      </c>
      <c r="E89" s="3">
        <f>C89+D89</f>
        <v>36</v>
      </c>
      <c r="F89" s="3"/>
    </row>
    <row r="90" spans="2:7" ht="12.75">
      <c r="B90">
        <f>B89+1</f>
        <v>1</v>
      </c>
      <c r="C90" s="3">
        <f>36+6*B90+B90^2</f>
        <v>43</v>
      </c>
      <c r="D90">
        <f aca="true" t="shared" si="4" ref="D90:D104">6*B90</f>
        <v>6</v>
      </c>
      <c r="E90" s="3">
        <f aca="true" t="shared" si="5" ref="E90:E104">C90+D90</f>
        <v>49</v>
      </c>
      <c r="F90" s="3">
        <f>E90/B90</f>
        <v>49</v>
      </c>
      <c r="G90" s="3">
        <f>E90-E89</f>
        <v>13</v>
      </c>
    </row>
    <row r="91" spans="2:7" ht="12.75">
      <c r="B91">
        <f aca="true" t="shared" si="6" ref="B91:B104">B90+1</f>
        <v>2</v>
      </c>
      <c r="C91" s="3">
        <f aca="true" t="shared" si="7" ref="C91:C104">36+6*B91+B91^2</f>
        <v>52</v>
      </c>
      <c r="D91">
        <f t="shared" si="4"/>
        <v>12</v>
      </c>
      <c r="E91" s="3">
        <f t="shared" si="5"/>
        <v>64</v>
      </c>
      <c r="F91" s="3">
        <f>E91/B91</f>
        <v>32</v>
      </c>
      <c r="G91" s="3">
        <f aca="true" t="shared" si="8" ref="G91:G104">E91-E90</f>
        <v>15</v>
      </c>
    </row>
    <row r="92" spans="2:7" ht="12.75">
      <c r="B92">
        <f t="shared" si="6"/>
        <v>3</v>
      </c>
      <c r="C92" s="3">
        <f t="shared" si="7"/>
        <v>63</v>
      </c>
      <c r="D92">
        <f t="shared" si="4"/>
        <v>18</v>
      </c>
      <c r="E92" s="3">
        <f t="shared" si="5"/>
        <v>81</v>
      </c>
      <c r="F92" s="3">
        <f aca="true" t="shared" si="9" ref="F92:F104">E92/B92</f>
        <v>27</v>
      </c>
      <c r="G92" s="3">
        <f t="shared" si="8"/>
        <v>17</v>
      </c>
    </row>
    <row r="93" spans="2:7" ht="12.75">
      <c r="B93">
        <f t="shared" si="6"/>
        <v>4</v>
      </c>
      <c r="C93" s="3">
        <f t="shared" si="7"/>
        <v>76</v>
      </c>
      <c r="D93">
        <f t="shared" si="4"/>
        <v>24</v>
      </c>
      <c r="E93" s="3">
        <f t="shared" si="5"/>
        <v>100</v>
      </c>
      <c r="F93" s="3">
        <f t="shared" si="9"/>
        <v>25</v>
      </c>
      <c r="G93" s="3">
        <f t="shared" si="8"/>
        <v>19</v>
      </c>
    </row>
    <row r="94" spans="2:7" ht="12.75">
      <c r="B94">
        <f t="shared" si="6"/>
        <v>5</v>
      </c>
      <c r="C94" s="3">
        <f t="shared" si="7"/>
        <v>91</v>
      </c>
      <c r="D94">
        <f t="shared" si="4"/>
        <v>30</v>
      </c>
      <c r="E94" s="3">
        <f t="shared" si="5"/>
        <v>121</v>
      </c>
      <c r="F94" s="3">
        <f t="shared" si="9"/>
        <v>24.2</v>
      </c>
      <c r="G94" s="3">
        <f t="shared" si="8"/>
        <v>21</v>
      </c>
    </row>
    <row r="95" spans="2:7" ht="12.75">
      <c r="B95">
        <f t="shared" si="6"/>
        <v>6</v>
      </c>
      <c r="C95" s="3">
        <f t="shared" si="7"/>
        <v>108</v>
      </c>
      <c r="D95">
        <f t="shared" si="4"/>
        <v>36</v>
      </c>
      <c r="E95" s="3">
        <f t="shared" si="5"/>
        <v>144</v>
      </c>
      <c r="F95" s="3">
        <f t="shared" si="9"/>
        <v>24</v>
      </c>
      <c r="G95" s="3">
        <f t="shared" si="8"/>
        <v>23</v>
      </c>
    </row>
    <row r="96" spans="2:7" ht="12.75">
      <c r="B96">
        <f t="shared" si="6"/>
        <v>7</v>
      </c>
      <c r="C96" s="3">
        <f t="shared" si="7"/>
        <v>127</v>
      </c>
      <c r="D96">
        <f t="shared" si="4"/>
        <v>42</v>
      </c>
      <c r="E96" s="3">
        <f t="shared" si="5"/>
        <v>169</v>
      </c>
      <c r="F96" s="3">
        <f t="shared" si="9"/>
        <v>24.142857142857142</v>
      </c>
      <c r="G96" s="3">
        <f t="shared" si="8"/>
        <v>25</v>
      </c>
    </row>
    <row r="97" spans="2:7" ht="12.75">
      <c r="B97">
        <f t="shared" si="6"/>
        <v>8</v>
      </c>
      <c r="C97" s="3">
        <f t="shared" si="7"/>
        <v>148</v>
      </c>
      <c r="D97">
        <f t="shared" si="4"/>
        <v>48</v>
      </c>
      <c r="E97" s="3">
        <f t="shared" si="5"/>
        <v>196</v>
      </c>
      <c r="F97" s="3">
        <f t="shared" si="9"/>
        <v>24.5</v>
      </c>
      <c r="G97" s="3">
        <f t="shared" si="8"/>
        <v>27</v>
      </c>
    </row>
    <row r="98" spans="2:7" ht="12.75">
      <c r="B98">
        <f t="shared" si="6"/>
        <v>9</v>
      </c>
      <c r="C98" s="3">
        <f t="shared" si="7"/>
        <v>171</v>
      </c>
      <c r="D98">
        <f t="shared" si="4"/>
        <v>54</v>
      </c>
      <c r="E98" s="3">
        <f t="shared" si="5"/>
        <v>225</v>
      </c>
      <c r="F98" s="3">
        <f t="shared" si="9"/>
        <v>25</v>
      </c>
      <c r="G98" s="3">
        <f t="shared" si="8"/>
        <v>29</v>
      </c>
    </row>
    <row r="99" spans="2:7" ht="12.75">
      <c r="B99">
        <f t="shared" si="6"/>
        <v>10</v>
      </c>
      <c r="C99" s="3">
        <f t="shared" si="7"/>
        <v>196</v>
      </c>
      <c r="D99">
        <f t="shared" si="4"/>
        <v>60</v>
      </c>
      <c r="E99" s="3">
        <f t="shared" si="5"/>
        <v>256</v>
      </c>
      <c r="F99" s="3">
        <f t="shared" si="9"/>
        <v>25.6</v>
      </c>
      <c r="G99" s="3">
        <f t="shared" si="8"/>
        <v>31</v>
      </c>
    </row>
    <row r="100" spans="2:7" ht="12.75">
      <c r="B100">
        <f t="shared" si="6"/>
        <v>11</v>
      </c>
      <c r="C100" s="3">
        <f t="shared" si="7"/>
        <v>223</v>
      </c>
      <c r="D100">
        <f t="shared" si="4"/>
        <v>66</v>
      </c>
      <c r="E100" s="3">
        <f t="shared" si="5"/>
        <v>289</v>
      </c>
      <c r="F100" s="3">
        <f t="shared" si="9"/>
        <v>26.272727272727273</v>
      </c>
      <c r="G100" s="3">
        <f t="shared" si="8"/>
        <v>33</v>
      </c>
    </row>
    <row r="101" spans="2:7" ht="12.75">
      <c r="B101">
        <f t="shared" si="6"/>
        <v>12</v>
      </c>
      <c r="C101" s="3">
        <f t="shared" si="7"/>
        <v>252</v>
      </c>
      <c r="D101">
        <f t="shared" si="4"/>
        <v>72</v>
      </c>
      <c r="E101" s="3">
        <f t="shared" si="5"/>
        <v>324</v>
      </c>
      <c r="F101" s="3">
        <f t="shared" si="9"/>
        <v>27</v>
      </c>
      <c r="G101" s="3">
        <f t="shared" si="8"/>
        <v>35</v>
      </c>
    </row>
    <row r="102" spans="2:7" ht="12.75">
      <c r="B102">
        <f t="shared" si="6"/>
        <v>13</v>
      </c>
      <c r="C102" s="3">
        <f t="shared" si="7"/>
        <v>283</v>
      </c>
      <c r="D102">
        <f t="shared" si="4"/>
        <v>78</v>
      </c>
      <c r="E102" s="3">
        <f t="shared" si="5"/>
        <v>361</v>
      </c>
      <c r="F102" s="3">
        <f t="shared" si="9"/>
        <v>27.76923076923077</v>
      </c>
      <c r="G102" s="3">
        <f t="shared" si="8"/>
        <v>37</v>
      </c>
    </row>
    <row r="103" spans="2:7" ht="12.75">
      <c r="B103">
        <f t="shared" si="6"/>
        <v>14</v>
      </c>
      <c r="C103" s="3">
        <f t="shared" si="7"/>
        <v>316</v>
      </c>
      <c r="D103">
        <f t="shared" si="4"/>
        <v>84</v>
      </c>
      <c r="E103" s="3">
        <f t="shared" si="5"/>
        <v>400</v>
      </c>
      <c r="F103" s="3">
        <f t="shared" si="9"/>
        <v>28.571428571428573</v>
      </c>
      <c r="G103" s="3">
        <f t="shared" si="8"/>
        <v>39</v>
      </c>
    </row>
    <row r="104" spans="2:7" ht="12.75">
      <c r="B104">
        <f t="shared" si="6"/>
        <v>15</v>
      </c>
      <c r="C104" s="3">
        <f t="shared" si="7"/>
        <v>351</v>
      </c>
      <c r="D104">
        <f t="shared" si="4"/>
        <v>90</v>
      </c>
      <c r="E104" s="3">
        <f t="shared" si="5"/>
        <v>441</v>
      </c>
      <c r="F104" s="3">
        <f t="shared" si="9"/>
        <v>29.4</v>
      </c>
      <c r="G104" s="3">
        <f t="shared" si="8"/>
        <v>41</v>
      </c>
    </row>
    <row r="106" ht="12.75">
      <c r="B106" t="s">
        <v>33</v>
      </c>
    </row>
    <row r="107" ht="12.75">
      <c r="B107" t="s">
        <v>34</v>
      </c>
    </row>
    <row r="108" ht="12.75">
      <c r="B108" t="s">
        <v>35</v>
      </c>
    </row>
    <row r="109" ht="12.75">
      <c r="B109" t="s">
        <v>36</v>
      </c>
    </row>
    <row r="111" ht="12.75">
      <c r="B111" t="s">
        <v>20</v>
      </c>
    </row>
    <row r="112" ht="12.75">
      <c r="B112" t="s">
        <v>37</v>
      </c>
    </row>
    <row r="114" ht="12.75">
      <c r="B114" t="s">
        <v>38</v>
      </c>
    </row>
    <row r="115" ht="12.75">
      <c r="B115" t="s">
        <v>39</v>
      </c>
    </row>
    <row r="116" ht="12.75">
      <c r="B116" t="s">
        <v>40</v>
      </c>
    </row>
    <row r="130" ht="12.75">
      <c r="A130" t="s">
        <v>41</v>
      </c>
    </row>
    <row r="132" ht="12.75">
      <c r="B132" t="s">
        <v>42</v>
      </c>
    </row>
    <row r="133" ht="12.75">
      <c r="B133" t="s">
        <v>43</v>
      </c>
    </row>
    <row r="136" ht="12.75">
      <c r="F136" t="s">
        <v>45</v>
      </c>
    </row>
    <row r="137" spans="6:7" ht="12.75">
      <c r="F137" t="s">
        <v>44</v>
      </c>
      <c r="G137" t="s">
        <v>46</v>
      </c>
    </row>
    <row r="138" spans="6:7" ht="12.75">
      <c r="F138" t="s">
        <v>44</v>
      </c>
      <c r="G138">
        <f>(24-18)*54+(1/2)*(24-18)*(60-54)</f>
        <v>342</v>
      </c>
    </row>
    <row r="140" spans="6:7" ht="12.75">
      <c r="F140" t="s">
        <v>47</v>
      </c>
      <c r="G140" t="s">
        <v>48</v>
      </c>
    </row>
    <row r="141" spans="6:7" ht="12.75">
      <c r="F141" t="s">
        <v>47</v>
      </c>
      <c r="G141" t="s">
        <v>49</v>
      </c>
    </row>
    <row r="142" spans="6:7" ht="12.75">
      <c r="F142" t="s">
        <v>47</v>
      </c>
      <c r="G142">
        <f>(24-18)*54</f>
        <v>324</v>
      </c>
    </row>
    <row r="144" spans="6:7" ht="12.75">
      <c r="F144" t="s">
        <v>50</v>
      </c>
      <c r="G144" t="s">
        <v>51</v>
      </c>
    </row>
    <row r="145" spans="6:7" ht="12.75">
      <c r="F145" t="s">
        <v>50</v>
      </c>
      <c r="G145">
        <f>G142-G138</f>
        <v>-18</v>
      </c>
    </row>
  </sheetData>
  <printOptions/>
  <pageMargins left="0.75" right="0.75" top="1" bottom="1" header="0.5" footer="0.5"/>
  <pageSetup horizontalDpi="600" verticalDpi="600" orientation="portrait" r:id="rId6"/>
  <rowBreaks count="3" manualBreakCount="3">
    <brk id="48" max="255" man="1"/>
    <brk id="83" max="255" man="1"/>
    <brk id="129" max="255" man="1"/>
  </rowBreaks>
  <drawing r:id="rId5"/>
  <legacyDrawing r:id="rId4"/>
  <oleObjects>
    <oleObject progId="Visio.Drawing.11" shapeId="84119540" r:id="rId1"/>
    <oleObject progId="Visio.Drawing.11" shapeId="84391005" r:id="rId2"/>
    <oleObject progId="Visio.Drawing.11" shapeId="8440974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 Wilcoxen</dc:creator>
  <cp:keywords/>
  <dc:description/>
  <cp:lastModifiedBy>Peter J Wilcoxen</cp:lastModifiedBy>
  <dcterms:created xsi:type="dcterms:W3CDTF">2003-12-03T13:42:38Z</dcterms:created>
  <dcterms:modified xsi:type="dcterms:W3CDTF">2003-12-03T19:59:55Z</dcterms:modified>
  <cp:category/>
  <cp:version/>
  <cp:contentType/>
  <cp:contentStatus/>
</cp:coreProperties>
</file>