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:\_courses\723\06-topics\production\"/>
    </mc:Choice>
  </mc:AlternateContent>
  <xr:revisionPtr revIDLastSave="0" documentId="13_ncr:1_{9670F55E-3DF1-4776-9086-A4B628D7435B}" xr6:coauthVersionLast="47" xr6:coauthVersionMax="47" xr10:uidLastSave="{00000000-0000-0000-0000-000000000000}"/>
  <bookViews>
    <workbookView xWindow="22932" yWindow="-108" windowWidth="23256" windowHeight="12576" tabRatio="762" xr2:uid="{00000000-000D-0000-FFFF-FFFF00000000}"/>
  </bookViews>
  <sheets>
    <sheet name="Revenue and Profit" sheetId="6" r:id="rId1"/>
    <sheet name="Cost and Revenue Curves" sheetId="7" r:id="rId2"/>
  </sheets>
  <definedNames>
    <definedName name="d_int">'Revenue and Profit'!$F$4</definedName>
    <definedName name="d_slope">'Revenue and Profit'!$F$5</definedName>
    <definedName name="Pk">#REF!</definedName>
    <definedName name="Pl">#REF!</definedName>
    <definedName name="Price">'Revenue and Profit'!$F$4</definedName>
    <definedName name="Q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6" l="1"/>
  <c r="D32" i="6"/>
  <c r="F32" i="6"/>
  <c r="G32" i="6"/>
  <c r="C31" i="6"/>
  <c r="D31" i="6"/>
  <c r="F31" i="6"/>
  <c r="G31" i="6"/>
  <c r="C30" i="6"/>
  <c r="D30" i="6"/>
  <c r="F30" i="6"/>
  <c r="G30" i="6"/>
  <c r="C29" i="6"/>
  <c r="D29" i="6"/>
  <c r="F29" i="6"/>
  <c r="G29" i="6"/>
  <c r="C28" i="6"/>
  <c r="D28" i="6"/>
  <c r="F28" i="6"/>
  <c r="G28" i="6"/>
  <c r="C27" i="6"/>
  <c r="D27" i="6"/>
  <c r="F27" i="6"/>
  <c r="G27" i="6"/>
  <c r="C26" i="6"/>
  <c r="D26" i="6"/>
  <c r="F26" i="6"/>
  <c r="G26" i="6"/>
  <c r="C25" i="6"/>
  <c r="D25" i="6"/>
  <c r="F25" i="6"/>
  <c r="G25" i="6"/>
  <c r="C24" i="6"/>
  <c r="D24" i="6"/>
  <c r="F24" i="6"/>
  <c r="G24" i="6"/>
  <c r="C23" i="6"/>
  <c r="D23" i="6"/>
  <c r="F23" i="6"/>
  <c r="G23" i="6"/>
  <c r="C22" i="6"/>
  <c r="D22" i="6"/>
  <c r="F22" i="6"/>
  <c r="G22" i="6"/>
  <c r="C21" i="6"/>
  <c r="D21" i="6"/>
  <c r="F21" i="6"/>
  <c r="G21" i="6"/>
  <c r="C20" i="6"/>
  <c r="D20" i="6"/>
  <c r="F20" i="6"/>
  <c r="G20" i="6"/>
  <c r="C19" i="6"/>
  <c r="D19" i="6"/>
  <c r="F19" i="6"/>
  <c r="G19" i="6"/>
  <c r="C18" i="6"/>
  <c r="D18" i="6"/>
  <c r="F18" i="6"/>
  <c r="G18" i="6"/>
  <c r="C17" i="6"/>
  <c r="D17" i="6"/>
  <c r="F17" i="6"/>
  <c r="G17" i="6"/>
  <c r="C16" i="6"/>
  <c r="D16" i="6"/>
  <c r="F16" i="6"/>
  <c r="G16" i="6"/>
  <c r="C15" i="6"/>
  <c r="D15" i="6"/>
  <c r="F15" i="6"/>
  <c r="G15" i="6"/>
  <c r="C14" i="6"/>
  <c r="D14" i="6"/>
  <c r="F14" i="6"/>
  <c r="G14" i="6"/>
  <c r="C13" i="6"/>
  <c r="D13" i="6"/>
  <c r="F13" i="6"/>
  <c r="G13" i="6"/>
  <c r="C12" i="6"/>
  <c r="D12" i="6"/>
  <c r="F12" i="6"/>
  <c r="G12" i="6"/>
  <c r="C11" i="6"/>
  <c r="D11" i="6"/>
  <c r="F11" i="6"/>
  <c r="G11" i="6"/>
  <c r="C9" i="6"/>
  <c r="D9" i="6"/>
  <c r="F9" i="6"/>
  <c r="G9" i="6"/>
  <c r="C10" i="6"/>
  <c r="D10" i="6"/>
  <c r="F10" i="6"/>
  <c r="G10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I32" i="6"/>
  <c r="J32" i="6"/>
  <c r="I31" i="6"/>
  <c r="J31" i="6"/>
  <c r="I30" i="6"/>
  <c r="J30" i="6"/>
  <c r="I29" i="6"/>
  <c r="J29" i="6"/>
  <c r="I28" i="6"/>
  <c r="J28" i="6"/>
  <c r="I27" i="6"/>
  <c r="J27" i="6"/>
  <c r="I26" i="6"/>
  <c r="J26" i="6"/>
  <c r="I25" i="6"/>
  <c r="J25" i="6"/>
  <c r="I24" i="6"/>
  <c r="J24" i="6"/>
  <c r="I23" i="6"/>
  <c r="J23" i="6"/>
  <c r="I22" i="6"/>
  <c r="J22" i="6"/>
  <c r="I21" i="6"/>
  <c r="J21" i="6"/>
  <c r="I20" i="6"/>
  <c r="J20" i="6"/>
  <c r="I19" i="6"/>
  <c r="J19" i="6"/>
  <c r="I18" i="6"/>
  <c r="J18" i="6"/>
  <c r="I17" i="6"/>
  <c r="J17" i="6"/>
  <c r="I16" i="6"/>
  <c r="J16" i="6"/>
  <c r="I15" i="6"/>
  <c r="J15" i="6"/>
  <c r="I14" i="6"/>
  <c r="J14" i="6"/>
  <c r="I13" i="6"/>
  <c r="J13" i="6"/>
  <c r="I12" i="6"/>
  <c r="J12" i="6"/>
  <c r="I11" i="6"/>
  <c r="J11" i="6"/>
  <c r="I10" i="6"/>
  <c r="J10" i="6"/>
  <c r="M32" i="6"/>
  <c r="N32" i="6"/>
  <c r="M31" i="6"/>
  <c r="N31" i="6"/>
  <c r="M30" i="6"/>
  <c r="N30" i="6"/>
  <c r="M29" i="6"/>
  <c r="N29" i="6"/>
  <c r="M28" i="6"/>
  <c r="N28" i="6"/>
  <c r="M27" i="6"/>
  <c r="N27" i="6"/>
  <c r="M26" i="6"/>
  <c r="N26" i="6"/>
  <c r="M25" i="6"/>
  <c r="N25" i="6"/>
  <c r="M24" i="6"/>
  <c r="N24" i="6"/>
  <c r="M23" i="6"/>
  <c r="N23" i="6"/>
  <c r="M22" i="6"/>
  <c r="N22" i="6"/>
  <c r="M21" i="6"/>
  <c r="N21" i="6"/>
  <c r="M20" i="6"/>
  <c r="N20" i="6"/>
  <c r="M19" i="6"/>
  <c r="N19" i="6"/>
  <c r="M18" i="6"/>
  <c r="N18" i="6"/>
  <c r="M17" i="6"/>
  <c r="N17" i="6"/>
  <c r="M16" i="6"/>
  <c r="N16" i="6"/>
  <c r="M15" i="6"/>
  <c r="N15" i="6"/>
  <c r="M14" i="6"/>
  <c r="N14" i="6"/>
  <c r="M13" i="6"/>
  <c r="N13" i="6"/>
  <c r="M12" i="6"/>
  <c r="N12" i="6"/>
  <c r="M11" i="6"/>
  <c r="N11" i="6"/>
  <c r="M10" i="6"/>
  <c r="N10" i="6"/>
</calcChain>
</file>

<file path=xl/sharedStrings.xml><?xml version="1.0" encoding="utf-8"?>
<sst xmlns="http://schemas.openxmlformats.org/spreadsheetml/2006/main" count="27" uniqueCount="23">
  <si>
    <t>Q</t>
  </si>
  <si>
    <t>MC</t>
  </si>
  <si>
    <t>AC</t>
  </si>
  <si>
    <t>Short Run with Capital Stock Fixed</t>
  </si>
  <si>
    <t>Price</t>
  </si>
  <si>
    <t>AR</t>
  </si>
  <si>
    <t>MR</t>
  </si>
  <si>
    <t xml:space="preserve">A   </t>
  </si>
  <si>
    <t xml:space="preserve">B   </t>
  </si>
  <si>
    <t>--</t>
  </si>
  <si>
    <t>Profit</t>
  </si>
  <si>
    <t>MR-MC</t>
  </si>
  <si>
    <t>AR-AC</t>
  </si>
  <si>
    <t>Linear Demand Curve: P = A - B*Q</t>
  </si>
  <si>
    <t>Total Cost Equation: TC = 1800 + 72*Q^2</t>
  </si>
  <si>
    <t>TC</t>
  </si>
  <si>
    <t>TR</t>
  </si>
  <si>
    <t>P = A - B*Q</t>
  </si>
  <si>
    <t>TR = P*Q</t>
  </si>
  <si>
    <t>TC = 1800 + 72*Q^2</t>
  </si>
  <si>
    <t>Profit = TR - TC</t>
  </si>
  <si>
    <t>Equation</t>
  </si>
  <si>
    <t>Output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</si>
</sst>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4" fontId="0" fillId="0" borderId="0" xfId="2" applyFont="1" applyFill="1"/>
    <xf numFmtId="0" fontId="0" fillId="0" borderId="0" xfId="0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" fontId="0" fillId="0" borderId="0" xfId="1" applyNumberFormat="1" applyFont="1" applyFill="1" applyBorder="1"/>
    <xf numFmtId="3" fontId="0" fillId="0" borderId="0" xfId="1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textRotation="90"/>
    </xf>
    <xf numFmtId="0" fontId="0" fillId="0" borderId="0" xfId="0" applyFill="1" applyBorder="1" applyAlignment="1">
      <alignment textRotation="90"/>
    </xf>
    <xf numFmtId="0" fontId="3" fillId="0" borderId="0" xfId="0" applyFont="1" applyFill="1" applyAlignment="1">
      <alignment textRotation="90"/>
    </xf>
    <xf numFmtId="0" fontId="3" fillId="0" borderId="0" xfId="0" applyFont="1" applyFill="1" applyBorder="1" applyAlignment="1">
      <alignment horizontal="right" textRotation="9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1" applyNumberFormat="1" applyFont="1" applyFill="1" applyBorder="1"/>
    <xf numFmtId="3" fontId="1" fillId="0" borderId="0" xfId="1" quotePrefix="1" applyNumberFormat="1" applyFont="1" applyFill="1" applyBorder="1" applyAlignment="1">
      <alignment horizontal="right"/>
    </xf>
    <xf numFmtId="37" fontId="0" fillId="2" borderId="1" xfId="1" applyNumberFormat="1" applyFont="1" applyFill="1" applyBorder="1"/>
    <xf numFmtId="3" fontId="2" fillId="0" borderId="0" xfId="0" applyNumberFormat="1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Cost and Revenue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AC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'Revenue and Profit'!$B$10:$B$32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'Revenue and Profit'!$H$10:$H$32</c:f>
              <c:numCache>
                <c:formatCode>#,##0</c:formatCode>
                <c:ptCount val="23"/>
                <c:pt idx="0">
                  <c:v>1872</c:v>
                </c:pt>
                <c:pt idx="1">
                  <c:v>1044</c:v>
                </c:pt>
                <c:pt idx="2">
                  <c:v>816</c:v>
                </c:pt>
                <c:pt idx="3">
                  <c:v>738</c:v>
                </c:pt>
                <c:pt idx="4">
                  <c:v>720</c:v>
                </c:pt>
                <c:pt idx="5">
                  <c:v>732</c:v>
                </c:pt>
                <c:pt idx="6">
                  <c:v>761.14285714285711</c:v>
                </c:pt>
                <c:pt idx="7">
                  <c:v>801</c:v>
                </c:pt>
                <c:pt idx="8">
                  <c:v>848</c:v>
                </c:pt>
                <c:pt idx="9">
                  <c:v>900</c:v>
                </c:pt>
                <c:pt idx="10">
                  <c:v>955.63636363636363</c:v>
                </c:pt>
                <c:pt idx="11">
                  <c:v>1014</c:v>
                </c:pt>
                <c:pt idx="12">
                  <c:v>1074.4615384615386</c:v>
                </c:pt>
                <c:pt idx="13">
                  <c:v>1136.5714285714287</c:v>
                </c:pt>
                <c:pt idx="14">
                  <c:v>1200</c:v>
                </c:pt>
                <c:pt idx="15">
                  <c:v>1264.5</c:v>
                </c:pt>
                <c:pt idx="16">
                  <c:v>1329.8823529411766</c:v>
                </c:pt>
                <c:pt idx="17">
                  <c:v>1396</c:v>
                </c:pt>
                <c:pt idx="18">
                  <c:v>1462.7368421052631</c:v>
                </c:pt>
                <c:pt idx="19">
                  <c:v>1530</c:v>
                </c:pt>
                <c:pt idx="20">
                  <c:v>1597.7142857142858</c:v>
                </c:pt>
                <c:pt idx="21">
                  <c:v>1665.8181818181818</c:v>
                </c:pt>
                <c:pt idx="22">
                  <c:v>1734.2608695652175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60-4CF6-9508-50927F252861}"/>
            </c:ext>
          </c:extLst>
        </c:ser>
        <c:ser>
          <c:idx val="1"/>
          <c:order val="1"/>
          <c:tx>
            <c:v>AR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'Revenue and Profit'!$B$10:$B$32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'Revenue and Profit'!$I$10:$I$32</c:f>
              <c:numCache>
                <c:formatCode>#,##0</c:formatCode>
                <c:ptCount val="23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1200</c:v>
                </c:pt>
                <c:pt idx="15">
                  <c:v>1200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60-4CF6-9508-50927F252861}"/>
            </c:ext>
          </c:extLst>
        </c:ser>
        <c:ser>
          <c:idx val="2"/>
          <c:order val="2"/>
          <c:tx>
            <c:v>MC</c:v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yVal>
            <c:numRef>
              <c:f>'Revenue and Profit'!$L$10:$L$32</c:f>
              <c:numCache>
                <c:formatCode>#,##0</c:formatCode>
                <c:ptCount val="23"/>
                <c:pt idx="0">
                  <c:v>72</c:v>
                </c:pt>
                <c:pt idx="1">
                  <c:v>216</c:v>
                </c:pt>
                <c:pt idx="2">
                  <c:v>360</c:v>
                </c:pt>
                <c:pt idx="3">
                  <c:v>504</c:v>
                </c:pt>
                <c:pt idx="4">
                  <c:v>648</c:v>
                </c:pt>
                <c:pt idx="5">
                  <c:v>792</c:v>
                </c:pt>
                <c:pt idx="6">
                  <c:v>936</c:v>
                </c:pt>
                <c:pt idx="7">
                  <c:v>1080</c:v>
                </c:pt>
                <c:pt idx="8">
                  <c:v>1224</c:v>
                </c:pt>
                <c:pt idx="9">
                  <c:v>1368</c:v>
                </c:pt>
                <c:pt idx="10">
                  <c:v>1512</c:v>
                </c:pt>
                <c:pt idx="11">
                  <c:v>1656</c:v>
                </c:pt>
                <c:pt idx="12">
                  <c:v>1800</c:v>
                </c:pt>
                <c:pt idx="13">
                  <c:v>1944</c:v>
                </c:pt>
                <c:pt idx="14">
                  <c:v>2088</c:v>
                </c:pt>
                <c:pt idx="15">
                  <c:v>2232</c:v>
                </c:pt>
                <c:pt idx="16">
                  <c:v>2376</c:v>
                </c:pt>
                <c:pt idx="17">
                  <c:v>2520</c:v>
                </c:pt>
                <c:pt idx="18">
                  <c:v>2664</c:v>
                </c:pt>
                <c:pt idx="19">
                  <c:v>2808</c:v>
                </c:pt>
                <c:pt idx="20">
                  <c:v>2952</c:v>
                </c:pt>
                <c:pt idx="21">
                  <c:v>3096</c:v>
                </c:pt>
                <c:pt idx="22">
                  <c:v>3240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60-4CF6-9508-50927F252861}"/>
            </c:ext>
          </c:extLst>
        </c:ser>
        <c:ser>
          <c:idx val="3"/>
          <c:order val="3"/>
          <c:tx>
            <c:v>MR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yVal>
            <c:numRef>
              <c:f>'Revenue and Profit'!$M$10:$M$32</c:f>
              <c:numCache>
                <c:formatCode>#,##0</c:formatCode>
                <c:ptCount val="23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1200</c:v>
                </c:pt>
                <c:pt idx="15">
                  <c:v>1200</c:v>
                </c:pt>
                <c:pt idx="16">
                  <c:v>1200</c:v>
                </c:pt>
                <c:pt idx="17">
                  <c:v>1200</c:v>
                </c:pt>
                <c:pt idx="18">
                  <c:v>1200</c:v>
                </c:pt>
                <c:pt idx="19">
                  <c:v>1200</c:v>
                </c:pt>
                <c:pt idx="20">
                  <c:v>1200</c:v>
                </c:pt>
                <c:pt idx="21">
                  <c:v>1200</c:v>
                </c:pt>
                <c:pt idx="22">
                  <c:v>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60-4CF6-9508-50927F2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867448"/>
        <c:axId val="522865152"/>
      </c:scatterChart>
      <c:valAx>
        <c:axId val="52286744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2865152"/>
        <c:crosses val="autoZero"/>
        <c:crossBetween val="midCat"/>
      </c:valAx>
      <c:valAx>
        <c:axId val="522865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2867448"/>
        <c:crosses val="autoZero"/>
        <c:crossBetween val="midCat"/>
      </c:valAx>
      <c:spPr>
        <a:noFill/>
        <a:ln w="381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8" workbookViewId="0" zoomToFit="1"/>
  </sheetViews>
  <pageMargins left="0.7" right="0.7" top="0.75" bottom="0.75" header="0.3" footer="0.3"/>
  <pageSetup orientation="landscape" horizontalDpi="1200" verticalDpi="1200" r:id="rId1"/>
  <headerFooter>
    <oddFooter>&amp;R&amp;F 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394462" cy="75516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1E5FDA-C9E9-4946-9EF2-1DF605C777D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F4" sqref="F4"/>
    </sheetView>
  </sheetViews>
  <sheetFormatPr defaultColWidth="9.08984375" defaultRowHeight="12.5" x14ac:dyDescent="0.25"/>
  <cols>
    <col min="1" max="1" width="13.54296875" style="2" customWidth="1"/>
    <col min="2" max="2" width="9.36328125" style="2" bestFit="1" customWidth="1"/>
    <col min="3" max="3" width="10.36328125" style="2" bestFit="1" customWidth="1"/>
    <col min="4" max="5" width="9.36328125" style="2" bestFit="1" customWidth="1"/>
    <col min="6" max="6" width="9.36328125" style="2" customWidth="1"/>
    <col min="7" max="7" width="11.08984375" style="2" customWidth="1"/>
    <col min="8" max="9" width="9.36328125" style="2" bestFit="1" customWidth="1"/>
    <col min="10" max="10" width="9.36328125" style="2" customWidth="1"/>
    <col min="11" max="11" width="2.6328125" style="2" customWidth="1"/>
    <col min="12" max="12" width="9.36328125" style="2" customWidth="1"/>
    <col min="13" max="16384" width="9.08984375" style="2"/>
  </cols>
  <sheetData>
    <row r="1" spans="1:14" ht="13" x14ac:dyDescent="0.3">
      <c r="A1" s="1" t="s">
        <v>22</v>
      </c>
    </row>
    <row r="2" spans="1:14" x14ac:dyDescent="0.25">
      <c r="A2" s="2" t="s">
        <v>3</v>
      </c>
    </row>
    <row r="4" spans="1:14" x14ac:dyDescent="0.25">
      <c r="A4" s="2" t="s">
        <v>13</v>
      </c>
      <c r="E4" s="7" t="s">
        <v>7</v>
      </c>
      <c r="F4" s="21">
        <v>1200</v>
      </c>
    </row>
    <row r="5" spans="1:14" x14ac:dyDescent="0.25">
      <c r="A5" s="2" t="s">
        <v>14</v>
      </c>
      <c r="B5" s="6"/>
      <c r="E5" s="7" t="s">
        <v>8</v>
      </c>
      <c r="F5" s="21">
        <v>0</v>
      </c>
    </row>
    <row r="6" spans="1:14" x14ac:dyDescent="0.25">
      <c r="B6" s="6"/>
    </row>
    <row r="7" spans="1:14" x14ac:dyDescent="0.25">
      <c r="B7" s="6"/>
    </row>
    <row r="8" spans="1:14" ht="13" x14ac:dyDescent="0.3">
      <c r="B8" s="4" t="s">
        <v>0</v>
      </c>
      <c r="C8" s="8" t="s">
        <v>4</v>
      </c>
      <c r="D8" s="8" t="s">
        <v>16</v>
      </c>
      <c r="E8" s="8" t="s">
        <v>15</v>
      </c>
      <c r="F8" s="8" t="s">
        <v>10</v>
      </c>
      <c r="G8" s="8" t="s">
        <v>10</v>
      </c>
      <c r="H8" s="8" t="s">
        <v>2</v>
      </c>
      <c r="I8" s="8" t="s">
        <v>5</v>
      </c>
      <c r="J8" s="8" t="s">
        <v>12</v>
      </c>
      <c r="L8" s="8" t="s">
        <v>1</v>
      </c>
      <c r="M8" s="8" t="s">
        <v>6</v>
      </c>
      <c r="N8" s="8" t="s">
        <v>11</v>
      </c>
    </row>
    <row r="9" spans="1:14" x14ac:dyDescent="0.25">
      <c r="B9" s="3">
        <v>0</v>
      </c>
      <c r="C9" s="9">
        <f t="shared" ref="C9:C32" si="0">d_int-d_slope*B9</f>
        <v>1200</v>
      </c>
      <c r="D9" s="9">
        <f t="shared" ref="D9:D32" si="1">C9*B9</f>
        <v>0</v>
      </c>
      <c r="E9" s="9">
        <f t="shared" ref="E9:E32" si="2">1800+72*B9^2</f>
        <v>1800</v>
      </c>
      <c r="F9" s="10">
        <f t="shared" ref="F9:F32" si="3">D9-E9</f>
        <v>-1800</v>
      </c>
      <c r="G9" s="22" t="str">
        <f t="shared" ref="G9" si="4">IF(F9&gt;0,F9,"")</f>
        <v/>
      </c>
      <c r="H9" s="10" t="s">
        <v>9</v>
      </c>
      <c r="I9" s="10" t="s">
        <v>9</v>
      </c>
      <c r="J9" s="10"/>
      <c r="L9" s="10" t="s">
        <v>9</v>
      </c>
      <c r="M9" s="10" t="s">
        <v>9</v>
      </c>
      <c r="N9" s="10"/>
    </row>
    <row r="10" spans="1:14" x14ac:dyDescent="0.25">
      <c r="B10" s="3">
        <v>1</v>
      </c>
      <c r="C10" s="9">
        <f t="shared" si="0"/>
        <v>1200</v>
      </c>
      <c r="D10" s="9">
        <f t="shared" si="1"/>
        <v>1200</v>
      </c>
      <c r="E10" s="9">
        <f t="shared" si="2"/>
        <v>1872</v>
      </c>
      <c r="F10" s="10">
        <f t="shared" si="3"/>
        <v>-672</v>
      </c>
      <c r="G10" s="22" t="str">
        <f>IF(F10&gt;0,F10,"")</f>
        <v/>
      </c>
      <c r="H10" s="9">
        <f t="shared" ref="H10:H32" si="5">E10/B10</f>
        <v>1872</v>
      </c>
      <c r="I10" s="9">
        <f t="shared" ref="I10:I32" si="6">C10</f>
        <v>1200</v>
      </c>
      <c r="J10" s="9">
        <f t="shared" ref="J10:J32" si="7">I10-H10</f>
        <v>-672</v>
      </c>
      <c r="L10" s="9">
        <f t="shared" ref="L10:L32" si="8">E10-E9</f>
        <v>72</v>
      </c>
      <c r="M10" s="9">
        <f t="shared" ref="M10:M32" si="9">D10-D9</f>
        <v>1200</v>
      </c>
      <c r="N10" s="10">
        <f t="shared" ref="N10:N32" si="10">M10-L10</f>
        <v>1128</v>
      </c>
    </row>
    <row r="11" spans="1:14" x14ac:dyDescent="0.25">
      <c r="B11" s="3">
        <v>2</v>
      </c>
      <c r="C11" s="9">
        <f t="shared" si="0"/>
        <v>1200</v>
      </c>
      <c r="D11" s="9">
        <f t="shared" si="1"/>
        <v>2400</v>
      </c>
      <c r="E11" s="9">
        <f t="shared" si="2"/>
        <v>2088</v>
      </c>
      <c r="F11" s="10">
        <f t="shared" si="3"/>
        <v>312</v>
      </c>
      <c r="G11" s="22">
        <f t="shared" ref="G11:G32" si="11">IF(F11&gt;0,F11,"")</f>
        <v>312</v>
      </c>
      <c r="H11" s="9">
        <f t="shared" si="5"/>
        <v>1044</v>
      </c>
      <c r="I11" s="9">
        <f t="shared" si="6"/>
        <v>1200</v>
      </c>
      <c r="J11" s="9">
        <f t="shared" si="7"/>
        <v>156</v>
      </c>
      <c r="L11" s="9">
        <f t="shared" si="8"/>
        <v>216</v>
      </c>
      <c r="M11" s="9">
        <f t="shared" si="9"/>
        <v>1200</v>
      </c>
      <c r="N11" s="10">
        <f t="shared" si="10"/>
        <v>984</v>
      </c>
    </row>
    <row r="12" spans="1:14" x14ac:dyDescent="0.25">
      <c r="B12" s="3">
        <v>3</v>
      </c>
      <c r="C12" s="9">
        <f t="shared" si="0"/>
        <v>1200</v>
      </c>
      <c r="D12" s="9">
        <f t="shared" si="1"/>
        <v>3600</v>
      </c>
      <c r="E12" s="9">
        <f t="shared" si="2"/>
        <v>2448</v>
      </c>
      <c r="F12" s="10">
        <f t="shared" si="3"/>
        <v>1152</v>
      </c>
      <c r="G12" s="22">
        <f t="shared" si="11"/>
        <v>1152</v>
      </c>
      <c r="H12" s="9">
        <f t="shared" si="5"/>
        <v>816</v>
      </c>
      <c r="I12" s="9">
        <f t="shared" si="6"/>
        <v>1200</v>
      </c>
      <c r="J12" s="9">
        <f t="shared" si="7"/>
        <v>384</v>
      </c>
      <c r="L12" s="9">
        <f t="shared" si="8"/>
        <v>360</v>
      </c>
      <c r="M12" s="9">
        <f t="shared" si="9"/>
        <v>1200</v>
      </c>
      <c r="N12" s="10">
        <f t="shared" si="10"/>
        <v>840</v>
      </c>
    </row>
    <row r="13" spans="1:14" x14ac:dyDescent="0.25">
      <c r="B13" s="3">
        <v>4</v>
      </c>
      <c r="C13" s="9">
        <f t="shared" si="0"/>
        <v>1200</v>
      </c>
      <c r="D13" s="9">
        <f t="shared" si="1"/>
        <v>4800</v>
      </c>
      <c r="E13" s="9">
        <f t="shared" si="2"/>
        <v>2952</v>
      </c>
      <c r="F13" s="10">
        <f t="shared" si="3"/>
        <v>1848</v>
      </c>
      <c r="G13" s="22">
        <f t="shared" si="11"/>
        <v>1848</v>
      </c>
      <c r="H13" s="9">
        <f t="shared" si="5"/>
        <v>738</v>
      </c>
      <c r="I13" s="9">
        <f t="shared" si="6"/>
        <v>1200</v>
      </c>
      <c r="J13" s="9">
        <f t="shared" si="7"/>
        <v>462</v>
      </c>
      <c r="L13" s="9">
        <f t="shared" si="8"/>
        <v>504</v>
      </c>
      <c r="M13" s="9">
        <f t="shared" si="9"/>
        <v>1200</v>
      </c>
      <c r="N13" s="10">
        <f t="shared" si="10"/>
        <v>696</v>
      </c>
    </row>
    <row r="14" spans="1:14" x14ac:dyDescent="0.25">
      <c r="A14" s="17"/>
      <c r="B14" s="18">
        <v>5</v>
      </c>
      <c r="C14" s="19">
        <f t="shared" si="0"/>
        <v>1200</v>
      </c>
      <c r="D14" s="19">
        <f t="shared" si="1"/>
        <v>6000</v>
      </c>
      <c r="E14" s="19">
        <f t="shared" si="2"/>
        <v>3600</v>
      </c>
      <c r="F14" s="20">
        <f t="shared" si="3"/>
        <v>2400</v>
      </c>
      <c r="G14" s="22">
        <f t="shared" si="11"/>
        <v>2400</v>
      </c>
      <c r="H14" s="19">
        <f t="shared" si="5"/>
        <v>720</v>
      </c>
      <c r="I14" s="19">
        <f t="shared" si="6"/>
        <v>1200</v>
      </c>
      <c r="J14" s="19">
        <f t="shared" si="7"/>
        <v>480</v>
      </c>
      <c r="K14" s="17"/>
      <c r="L14" s="19">
        <f t="shared" si="8"/>
        <v>648</v>
      </c>
      <c r="M14" s="19">
        <f t="shared" si="9"/>
        <v>1200</v>
      </c>
      <c r="N14" s="20">
        <f t="shared" si="10"/>
        <v>552</v>
      </c>
    </row>
    <row r="15" spans="1:14" x14ac:dyDescent="0.25">
      <c r="A15" s="17"/>
      <c r="B15" s="18">
        <v>6</v>
      </c>
      <c r="C15" s="19">
        <f t="shared" si="0"/>
        <v>1200</v>
      </c>
      <c r="D15" s="19">
        <f t="shared" si="1"/>
        <v>7200</v>
      </c>
      <c r="E15" s="19">
        <f t="shared" si="2"/>
        <v>4392</v>
      </c>
      <c r="F15" s="20">
        <f t="shared" si="3"/>
        <v>2808</v>
      </c>
      <c r="G15" s="22">
        <f t="shared" si="11"/>
        <v>2808</v>
      </c>
      <c r="H15" s="19">
        <f t="shared" si="5"/>
        <v>732</v>
      </c>
      <c r="I15" s="19">
        <f t="shared" si="6"/>
        <v>1200</v>
      </c>
      <c r="J15" s="19">
        <f t="shared" si="7"/>
        <v>468</v>
      </c>
      <c r="K15" s="17"/>
      <c r="L15" s="19">
        <f t="shared" si="8"/>
        <v>792</v>
      </c>
      <c r="M15" s="19">
        <f t="shared" si="9"/>
        <v>1200</v>
      </c>
      <c r="N15" s="20">
        <f t="shared" si="10"/>
        <v>408</v>
      </c>
    </row>
    <row r="16" spans="1:14" x14ac:dyDescent="0.25">
      <c r="A16" s="17"/>
      <c r="B16" s="18">
        <v>7</v>
      </c>
      <c r="C16" s="19">
        <f t="shared" si="0"/>
        <v>1200</v>
      </c>
      <c r="D16" s="19">
        <f t="shared" si="1"/>
        <v>8400</v>
      </c>
      <c r="E16" s="19">
        <f t="shared" si="2"/>
        <v>5328</v>
      </c>
      <c r="F16" s="20">
        <f t="shared" si="3"/>
        <v>3072</v>
      </c>
      <c r="G16" s="22">
        <f t="shared" si="11"/>
        <v>3072</v>
      </c>
      <c r="H16" s="19">
        <f t="shared" si="5"/>
        <v>761.14285714285711</v>
      </c>
      <c r="I16" s="19">
        <f t="shared" si="6"/>
        <v>1200</v>
      </c>
      <c r="J16" s="19">
        <f t="shared" si="7"/>
        <v>438.85714285714289</v>
      </c>
      <c r="K16" s="17"/>
      <c r="L16" s="19">
        <f t="shared" si="8"/>
        <v>936</v>
      </c>
      <c r="M16" s="19">
        <f t="shared" si="9"/>
        <v>1200</v>
      </c>
      <c r="N16" s="20">
        <f t="shared" si="10"/>
        <v>264</v>
      </c>
    </row>
    <row r="17" spans="1:14" x14ac:dyDescent="0.25">
      <c r="A17" s="17"/>
      <c r="B17" s="18">
        <v>8</v>
      </c>
      <c r="C17" s="19">
        <f t="shared" si="0"/>
        <v>1200</v>
      </c>
      <c r="D17" s="19">
        <f t="shared" si="1"/>
        <v>9600</v>
      </c>
      <c r="E17" s="19">
        <f t="shared" si="2"/>
        <v>6408</v>
      </c>
      <c r="F17" s="20">
        <f t="shared" si="3"/>
        <v>3192</v>
      </c>
      <c r="G17" s="22">
        <f t="shared" si="11"/>
        <v>3192</v>
      </c>
      <c r="H17" s="19">
        <f t="shared" si="5"/>
        <v>801</v>
      </c>
      <c r="I17" s="19">
        <f t="shared" si="6"/>
        <v>1200</v>
      </c>
      <c r="J17" s="19">
        <f t="shared" si="7"/>
        <v>399</v>
      </c>
      <c r="K17" s="17"/>
      <c r="L17" s="19">
        <f t="shared" si="8"/>
        <v>1080</v>
      </c>
      <c r="M17" s="19">
        <f t="shared" si="9"/>
        <v>1200</v>
      </c>
      <c r="N17" s="20">
        <f t="shared" si="10"/>
        <v>120</v>
      </c>
    </row>
    <row r="18" spans="1:14" x14ac:dyDescent="0.25">
      <c r="A18" s="17"/>
      <c r="B18" s="18">
        <v>9</v>
      </c>
      <c r="C18" s="19">
        <f t="shared" si="0"/>
        <v>1200</v>
      </c>
      <c r="D18" s="19">
        <f t="shared" si="1"/>
        <v>10800</v>
      </c>
      <c r="E18" s="19">
        <f t="shared" si="2"/>
        <v>7632</v>
      </c>
      <c r="F18" s="20">
        <f t="shared" si="3"/>
        <v>3168</v>
      </c>
      <c r="G18" s="22">
        <f t="shared" si="11"/>
        <v>3168</v>
      </c>
      <c r="H18" s="19">
        <f t="shared" si="5"/>
        <v>848</v>
      </c>
      <c r="I18" s="19">
        <f t="shared" si="6"/>
        <v>1200</v>
      </c>
      <c r="J18" s="19">
        <f t="shared" si="7"/>
        <v>352</v>
      </c>
      <c r="K18" s="17"/>
      <c r="L18" s="19">
        <f t="shared" si="8"/>
        <v>1224</v>
      </c>
      <c r="M18" s="19">
        <f t="shared" si="9"/>
        <v>1200</v>
      </c>
      <c r="N18" s="20">
        <f t="shared" si="10"/>
        <v>-24</v>
      </c>
    </row>
    <row r="19" spans="1:14" x14ac:dyDescent="0.25">
      <c r="A19" s="17"/>
      <c r="B19" s="18">
        <v>10</v>
      </c>
      <c r="C19" s="19">
        <f t="shared" si="0"/>
        <v>1200</v>
      </c>
      <c r="D19" s="19">
        <f t="shared" si="1"/>
        <v>12000</v>
      </c>
      <c r="E19" s="19">
        <f t="shared" si="2"/>
        <v>9000</v>
      </c>
      <c r="F19" s="20">
        <f t="shared" si="3"/>
        <v>3000</v>
      </c>
      <c r="G19" s="22">
        <f t="shared" si="11"/>
        <v>3000</v>
      </c>
      <c r="H19" s="19">
        <f t="shared" si="5"/>
        <v>900</v>
      </c>
      <c r="I19" s="19">
        <f t="shared" si="6"/>
        <v>1200</v>
      </c>
      <c r="J19" s="19">
        <f t="shared" si="7"/>
        <v>300</v>
      </c>
      <c r="K19" s="17"/>
      <c r="L19" s="19">
        <f t="shared" si="8"/>
        <v>1368</v>
      </c>
      <c r="M19" s="19">
        <f t="shared" si="9"/>
        <v>1200</v>
      </c>
      <c r="N19" s="20">
        <f t="shared" si="10"/>
        <v>-168</v>
      </c>
    </row>
    <row r="20" spans="1:14" x14ac:dyDescent="0.25">
      <c r="A20" s="17"/>
      <c r="B20" s="18">
        <v>11</v>
      </c>
      <c r="C20" s="19">
        <f t="shared" si="0"/>
        <v>1200</v>
      </c>
      <c r="D20" s="19">
        <f t="shared" si="1"/>
        <v>13200</v>
      </c>
      <c r="E20" s="19">
        <f t="shared" si="2"/>
        <v>10512</v>
      </c>
      <c r="F20" s="20">
        <f t="shared" si="3"/>
        <v>2688</v>
      </c>
      <c r="G20" s="22">
        <f t="shared" si="11"/>
        <v>2688</v>
      </c>
      <c r="H20" s="19">
        <f t="shared" si="5"/>
        <v>955.63636363636363</v>
      </c>
      <c r="I20" s="19">
        <f t="shared" si="6"/>
        <v>1200</v>
      </c>
      <c r="J20" s="19">
        <f t="shared" si="7"/>
        <v>244.36363636363637</v>
      </c>
      <c r="K20" s="17"/>
      <c r="L20" s="19">
        <f t="shared" si="8"/>
        <v>1512</v>
      </c>
      <c r="M20" s="19">
        <f t="shared" si="9"/>
        <v>1200</v>
      </c>
      <c r="N20" s="20">
        <f t="shared" si="10"/>
        <v>-312</v>
      </c>
    </row>
    <row r="21" spans="1:14" x14ac:dyDescent="0.25">
      <c r="A21" s="17"/>
      <c r="B21" s="18">
        <v>12</v>
      </c>
      <c r="C21" s="19">
        <f t="shared" si="0"/>
        <v>1200</v>
      </c>
      <c r="D21" s="19">
        <f t="shared" si="1"/>
        <v>14400</v>
      </c>
      <c r="E21" s="19">
        <f t="shared" si="2"/>
        <v>12168</v>
      </c>
      <c r="F21" s="20">
        <f t="shared" si="3"/>
        <v>2232</v>
      </c>
      <c r="G21" s="22">
        <f t="shared" si="11"/>
        <v>2232</v>
      </c>
      <c r="H21" s="19">
        <f t="shared" si="5"/>
        <v>1014</v>
      </c>
      <c r="I21" s="19">
        <f t="shared" si="6"/>
        <v>1200</v>
      </c>
      <c r="J21" s="19">
        <f t="shared" si="7"/>
        <v>186</v>
      </c>
      <c r="K21" s="17"/>
      <c r="L21" s="19">
        <f t="shared" si="8"/>
        <v>1656</v>
      </c>
      <c r="M21" s="19">
        <f t="shared" si="9"/>
        <v>1200</v>
      </c>
      <c r="N21" s="20">
        <f t="shared" si="10"/>
        <v>-456</v>
      </c>
    </row>
    <row r="22" spans="1:14" x14ac:dyDescent="0.25">
      <c r="A22" s="17"/>
      <c r="B22" s="18">
        <v>13</v>
      </c>
      <c r="C22" s="19">
        <f t="shared" si="0"/>
        <v>1200</v>
      </c>
      <c r="D22" s="19">
        <f t="shared" si="1"/>
        <v>15600</v>
      </c>
      <c r="E22" s="19">
        <f t="shared" si="2"/>
        <v>13968</v>
      </c>
      <c r="F22" s="20">
        <f t="shared" si="3"/>
        <v>1632</v>
      </c>
      <c r="G22" s="22">
        <f t="shared" si="11"/>
        <v>1632</v>
      </c>
      <c r="H22" s="19">
        <f t="shared" si="5"/>
        <v>1074.4615384615386</v>
      </c>
      <c r="I22" s="19">
        <f t="shared" si="6"/>
        <v>1200</v>
      </c>
      <c r="J22" s="19">
        <f t="shared" si="7"/>
        <v>125.53846153846143</v>
      </c>
      <c r="K22" s="17"/>
      <c r="L22" s="19">
        <f t="shared" si="8"/>
        <v>1800</v>
      </c>
      <c r="M22" s="19">
        <f t="shared" si="9"/>
        <v>1200</v>
      </c>
      <c r="N22" s="20">
        <f t="shared" si="10"/>
        <v>-600</v>
      </c>
    </row>
    <row r="23" spans="1:14" x14ac:dyDescent="0.25">
      <c r="A23" s="17"/>
      <c r="B23" s="18">
        <v>14</v>
      </c>
      <c r="C23" s="19">
        <f t="shared" si="0"/>
        <v>1200</v>
      </c>
      <c r="D23" s="19">
        <f t="shared" si="1"/>
        <v>16800</v>
      </c>
      <c r="E23" s="19">
        <f t="shared" si="2"/>
        <v>15912</v>
      </c>
      <c r="F23" s="20">
        <f t="shared" si="3"/>
        <v>888</v>
      </c>
      <c r="G23" s="22">
        <f t="shared" si="11"/>
        <v>888</v>
      </c>
      <c r="H23" s="19">
        <f t="shared" si="5"/>
        <v>1136.5714285714287</v>
      </c>
      <c r="I23" s="19">
        <f t="shared" si="6"/>
        <v>1200</v>
      </c>
      <c r="J23" s="19">
        <f t="shared" si="7"/>
        <v>63.428571428571331</v>
      </c>
      <c r="K23" s="17"/>
      <c r="L23" s="19">
        <f t="shared" si="8"/>
        <v>1944</v>
      </c>
      <c r="M23" s="19">
        <f t="shared" si="9"/>
        <v>1200</v>
      </c>
      <c r="N23" s="20">
        <f t="shared" si="10"/>
        <v>-744</v>
      </c>
    </row>
    <row r="24" spans="1:14" x14ac:dyDescent="0.25">
      <c r="B24" s="18">
        <v>15</v>
      </c>
      <c r="C24" s="19">
        <f t="shared" si="0"/>
        <v>1200</v>
      </c>
      <c r="D24" s="19">
        <f t="shared" si="1"/>
        <v>18000</v>
      </c>
      <c r="E24" s="19">
        <f t="shared" si="2"/>
        <v>18000</v>
      </c>
      <c r="F24" s="20">
        <f t="shared" si="3"/>
        <v>0</v>
      </c>
      <c r="G24" s="22" t="str">
        <f t="shared" si="11"/>
        <v/>
      </c>
      <c r="H24" s="19">
        <f t="shared" si="5"/>
        <v>1200</v>
      </c>
      <c r="I24" s="19">
        <f t="shared" si="6"/>
        <v>1200</v>
      </c>
      <c r="J24" s="19">
        <f t="shared" si="7"/>
        <v>0</v>
      </c>
      <c r="K24" s="17"/>
      <c r="L24" s="19">
        <f t="shared" si="8"/>
        <v>2088</v>
      </c>
      <c r="M24" s="19">
        <f t="shared" si="9"/>
        <v>1200</v>
      </c>
      <c r="N24" s="20">
        <f t="shared" si="10"/>
        <v>-888</v>
      </c>
    </row>
    <row r="25" spans="1:14" x14ac:dyDescent="0.25">
      <c r="B25" s="3">
        <v>16</v>
      </c>
      <c r="C25" s="9">
        <f t="shared" si="0"/>
        <v>1200</v>
      </c>
      <c r="D25" s="9">
        <f t="shared" si="1"/>
        <v>19200</v>
      </c>
      <c r="E25" s="9">
        <f t="shared" si="2"/>
        <v>20232</v>
      </c>
      <c r="F25" s="10">
        <f t="shared" si="3"/>
        <v>-1032</v>
      </c>
      <c r="G25" s="22" t="str">
        <f t="shared" si="11"/>
        <v/>
      </c>
      <c r="H25" s="9">
        <f t="shared" si="5"/>
        <v>1264.5</v>
      </c>
      <c r="I25" s="9">
        <f t="shared" si="6"/>
        <v>1200</v>
      </c>
      <c r="J25" s="9">
        <f t="shared" si="7"/>
        <v>-64.5</v>
      </c>
      <c r="L25" s="9">
        <f t="shared" si="8"/>
        <v>2232</v>
      </c>
      <c r="M25" s="9">
        <f t="shared" si="9"/>
        <v>1200</v>
      </c>
      <c r="N25" s="10">
        <f t="shared" si="10"/>
        <v>-1032</v>
      </c>
    </row>
    <row r="26" spans="1:14" x14ac:dyDescent="0.25">
      <c r="B26" s="3">
        <v>17</v>
      </c>
      <c r="C26" s="9">
        <f t="shared" si="0"/>
        <v>1200</v>
      </c>
      <c r="D26" s="9">
        <f t="shared" si="1"/>
        <v>20400</v>
      </c>
      <c r="E26" s="9">
        <f t="shared" si="2"/>
        <v>22608</v>
      </c>
      <c r="F26" s="10">
        <f t="shared" si="3"/>
        <v>-2208</v>
      </c>
      <c r="G26" s="22" t="str">
        <f t="shared" si="11"/>
        <v/>
      </c>
      <c r="H26" s="9">
        <f t="shared" si="5"/>
        <v>1329.8823529411766</v>
      </c>
      <c r="I26" s="9">
        <f t="shared" si="6"/>
        <v>1200</v>
      </c>
      <c r="J26" s="9">
        <f t="shared" si="7"/>
        <v>-129.88235294117658</v>
      </c>
      <c r="L26" s="9">
        <f t="shared" si="8"/>
        <v>2376</v>
      </c>
      <c r="M26" s="9">
        <f t="shared" si="9"/>
        <v>1200</v>
      </c>
      <c r="N26" s="10">
        <f t="shared" si="10"/>
        <v>-1176</v>
      </c>
    </row>
    <row r="27" spans="1:14" x14ac:dyDescent="0.25">
      <c r="B27" s="3">
        <v>18</v>
      </c>
      <c r="C27" s="9">
        <f t="shared" si="0"/>
        <v>1200</v>
      </c>
      <c r="D27" s="9">
        <f t="shared" si="1"/>
        <v>21600</v>
      </c>
      <c r="E27" s="9">
        <f t="shared" si="2"/>
        <v>25128</v>
      </c>
      <c r="F27" s="10">
        <f t="shared" si="3"/>
        <v>-3528</v>
      </c>
      <c r="G27" s="22" t="str">
        <f t="shared" si="11"/>
        <v/>
      </c>
      <c r="H27" s="9">
        <f t="shared" si="5"/>
        <v>1396</v>
      </c>
      <c r="I27" s="9">
        <f t="shared" si="6"/>
        <v>1200</v>
      </c>
      <c r="J27" s="9">
        <f t="shared" si="7"/>
        <v>-196</v>
      </c>
      <c r="L27" s="9">
        <f t="shared" si="8"/>
        <v>2520</v>
      </c>
      <c r="M27" s="9">
        <f t="shared" si="9"/>
        <v>1200</v>
      </c>
      <c r="N27" s="10">
        <f t="shared" si="10"/>
        <v>-1320</v>
      </c>
    </row>
    <row r="28" spans="1:14" x14ac:dyDescent="0.25">
      <c r="B28" s="3">
        <v>19</v>
      </c>
      <c r="C28" s="9">
        <f t="shared" si="0"/>
        <v>1200</v>
      </c>
      <c r="D28" s="9">
        <f t="shared" si="1"/>
        <v>22800</v>
      </c>
      <c r="E28" s="9">
        <f t="shared" si="2"/>
        <v>27792</v>
      </c>
      <c r="F28" s="10">
        <f t="shared" si="3"/>
        <v>-4992</v>
      </c>
      <c r="G28" s="22" t="str">
        <f t="shared" si="11"/>
        <v/>
      </c>
      <c r="H28" s="9">
        <f t="shared" si="5"/>
        <v>1462.7368421052631</v>
      </c>
      <c r="I28" s="9">
        <f t="shared" si="6"/>
        <v>1200</v>
      </c>
      <c r="J28" s="9">
        <f t="shared" si="7"/>
        <v>-262.73684210526312</v>
      </c>
      <c r="L28" s="9">
        <f t="shared" si="8"/>
        <v>2664</v>
      </c>
      <c r="M28" s="9">
        <f t="shared" si="9"/>
        <v>1200</v>
      </c>
      <c r="N28" s="10">
        <f t="shared" si="10"/>
        <v>-1464</v>
      </c>
    </row>
    <row r="29" spans="1:14" x14ac:dyDescent="0.25">
      <c r="B29" s="3">
        <v>20</v>
      </c>
      <c r="C29" s="9">
        <f t="shared" si="0"/>
        <v>1200</v>
      </c>
      <c r="D29" s="9">
        <f t="shared" si="1"/>
        <v>24000</v>
      </c>
      <c r="E29" s="9">
        <f t="shared" si="2"/>
        <v>30600</v>
      </c>
      <c r="F29" s="10">
        <f t="shared" si="3"/>
        <v>-6600</v>
      </c>
      <c r="G29" s="22" t="str">
        <f t="shared" si="11"/>
        <v/>
      </c>
      <c r="H29" s="9">
        <f t="shared" si="5"/>
        <v>1530</v>
      </c>
      <c r="I29" s="9">
        <f t="shared" si="6"/>
        <v>1200</v>
      </c>
      <c r="J29" s="9">
        <f t="shared" si="7"/>
        <v>-330</v>
      </c>
      <c r="L29" s="9">
        <f t="shared" si="8"/>
        <v>2808</v>
      </c>
      <c r="M29" s="9">
        <f t="shared" si="9"/>
        <v>1200</v>
      </c>
      <c r="N29" s="10">
        <f t="shared" si="10"/>
        <v>-1608</v>
      </c>
    </row>
    <row r="30" spans="1:14" x14ac:dyDescent="0.25">
      <c r="B30" s="3">
        <v>21</v>
      </c>
      <c r="C30" s="9">
        <f t="shared" si="0"/>
        <v>1200</v>
      </c>
      <c r="D30" s="9">
        <f t="shared" si="1"/>
        <v>25200</v>
      </c>
      <c r="E30" s="9">
        <f t="shared" si="2"/>
        <v>33552</v>
      </c>
      <c r="F30" s="10">
        <f t="shared" si="3"/>
        <v>-8352</v>
      </c>
      <c r="G30" s="22" t="str">
        <f t="shared" si="11"/>
        <v/>
      </c>
      <c r="H30" s="9">
        <f t="shared" si="5"/>
        <v>1597.7142857142858</v>
      </c>
      <c r="I30" s="9">
        <f t="shared" si="6"/>
        <v>1200</v>
      </c>
      <c r="J30" s="9">
        <f t="shared" si="7"/>
        <v>-397.71428571428578</v>
      </c>
      <c r="L30" s="9">
        <f t="shared" si="8"/>
        <v>2952</v>
      </c>
      <c r="M30" s="9">
        <f t="shared" si="9"/>
        <v>1200</v>
      </c>
      <c r="N30" s="10">
        <f t="shared" si="10"/>
        <v>-1752</v>
      </c>
    </row>
    <row r="31" spans="1:14" x14ac:dyDescent="0.25">
      <c r="B31" s="3">
        <v>22</v>
      </c>
      <c r="C31" s="9">
        <f t="shared" si="0"/>
        <v>1200</v>
      </c>
      <c r="D31" s="9">
        <f t="shared" si="1"/>
        <v>26400</v>
      </c>
      <c r="E31" s="9">
        <f t="shared" si="2"/>
        <v>36648</v>
      </c>
      <c r="F31" s="10">
        <f t="shared" si="3"/>
        <v>-10248</v>
      </c>
      <c r="G31" s="22" t="str">
        <f t="shared" si="11"/>
        <v/>
      </c>
      <c r="H31" s="9">
        <f t="shared" si="5"/>
        <v>1665.8181818181818</v>
      </c>
      <c r="I31" s="9">
        <f t="shared" si="6"/>
        <v>1200</v>
      </c>
      <c r="J31" s="9">
        <f t="shared" si="7"/>
        <v>-465.81818181818176</v>
      </c>
      <c r="L31" s="9">
        <f t="shared" si="8"/>
        <v>3096</v>
      </c>
      <c r="M31" s="9">
        <f t="shared" si="9"/>
        <v>1200</v>
      </c>
      <c r="N31" s="10">
        <f t="shared" si="10"/>
        <v>-1896</v>
      </c>
    </row>
    <row r="32" spans="1:14" x14ac:dyDescent="0.25">
      <c r="B32" s="3">
        <v>23</v>
      </c>
      <c r="C32" s="9">
        <f t="shared" si="0"/>
        <v>1200</v>
      </c>
      <c r="D32" s="9">
        <f t="shared" si="1"/>
        <v>27600</v>
      </c>
      <c r="E32" s="9">
        <f t="shared" si="2"/>
        <v>39888</v>
      </c>
      <c r="F32" s="10">
        <f t="shared" si="3"/>
        <v>-12288</v>
      </c>
      <c r="G32" s="22" t="str">
        <f t="shared" si="11"/>
        <v/>
      </c>
      <c r="H32" s="9">
        <f t="shared" si="5"/>
        <v>1734.2608695652175</v>
      </c>
      <c r="I32" s="9">
        <f t="shared" si="6"/>
        <v>1200</v>
      </c>
      <c r="J32" s="9">
        <f t="shared" si="7"/>
        <v>-534.26086956521749</v>
      </c>
      <c r="L32" s="9">
        <f t="shared" si="8"/>
        <v>3240</v>
      </c>
      <c r="M32" s="9">
        <f t="shared" si="9"/>
        <v>1200</v>
      </c>
      <c r="N32" s="10">
        <f t="shared" si="10"/>
        <v>-2040</v>
      </c>
    </row>
    <row r="33" spans="2:12" ht="100" x14ac:dyDescent="0.25">
      <c r="B33" s="15" t="s">
        <v>21</v>
      </c>
      <c r="C33" s="16" t="s">
        <v>17</v>
      </c>
      <c r="D33" s="16" t="s">
        <v>18</v>
      </c>
      <c r="E33" s="16" t="s">
        <v>19</v>
      </c>
      <c r="F33" s="16" t="s">
        <v>20</v>
      </c>
      <c r="G33" s="14"/>
      <c r="H33" s="13"/>
      <c r="I33" s="13"/>
      <c r="J33" s="12"/>
      <c r="K33" s="12"/>
      <c r="L33" s="12"/>
    </row>
    <row r="34" spans="2:12" x14ac:dyDescent="0.25">
      <c r="C34" s="11"/>
      <c r="D34" s="11"/>
      <c r="E34" s="11"/>
      <c r="F34" s="11"/>
      <c r="G34" s="12"/>
      <c r="H34" s="12"/>
      <c r="I34" s="12"/>
      <c r="J34" s="12"/>
      <c r="K34" s="12"/>
      <c r="L34" s="12"/>
    </row>
    <row r="35" spans="2:12" x14ac:dyDescent="0.25">
      <c r="C35" s="5"/>
      <c r="D35" s="5"/>
      <c r="E35" s="5"/>
      <c r="F35" s="5"/>
    </row>
    <row r="36" spans="2:12" x14ac:dyDescent="0.25">
      <c r="C36" s="5"/>
      <c r="D36" s="5"/>
      <c r="E36" s="5"/>
      <c r="F36" s="5"/>
    </row>
    <row r="37" spans="2:12" x14ac:dyDescent="0.25">
      <c r="C37" s="5"/>
      <c r="D37" s="5"/>
      <c r="E37" s="5"/>
      <c r="F37" s="5"/>
    </row>
    <row r="38" spans="2:12" x14ac:dyDescent="0.25">
      <c r="C38" s="5"/>
      <c r="D38" s="5"/>
      <c r="E38" s="5"/>
      <c r="F38" s="5"/>
    </row>
    <row r="39" spans="2:12" x14ac:dyDescent="0.25">
      <c r="C39" s="5"/>
      <c r="D39" s="5"/>
      <c r="E39" s="5"/>
      <c r="F39" s="5"/>
    </row>
    <row r="40" spans="2:12" x14ac:dyDescent="0.25">
      <c r="C40" s="5"/>
      <c r="D40" s="5"/>
      <c r="E40" s="5"/>
      <c r="F40" s="5"/>
    </row>
    <row r="41" spans="2:12" x14ac:dyDescent="0.25">
      <c r="C41" s="5"/>
      <c r="D41" s="5"/>
      <c r="E41" s="5"/>
      <c r="F41" s="5"/>
    </row>
  </sheetData>
  <phoneticPr fontId="2" type="noConversion"/>
  <conditionalFormatting sqref="G9:G32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{56CADDC0-1C04-4661-B6A1-D4EC5D4B49C4}</x14:id>
        </ext>
      </extLst>
    </cfRule>
  </conditionalFormatting>
  <pageMargins left="0.75" right="0.75" top="1" bottom="1" header="0.5" footer="0.5"/>
  <pageSetup scale="91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CADDC0-1C04-4661-B6A1-D4EC5D4B49C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G9:G32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Revenue and Profit</vt:lpstr>
      <vt:lpstr>Cost and Revenue Curves</vt:lpstr>
      <vt:lpstr>d_int</vt:lpstr>
      <vt:lpstr>d_slope</vt:lpstr>
      <vt:lpstr>Price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 Wilcoxen</dc:creator>
  <cp:lastModifiedBy>Wilcoxen</cp:lastModifiedBy>
  <cp:lastPrinted>2021-12-06T11:50:39Z</cp:lastPrinted>
  <dcterms:created xsi:type="dcterms:W3CDTF">2003-11-06T12:44:15Z</dcterms:created>
  <dcterms:modified xsi:type="dcterms:W3CDTF">2021-12-07T23:57:40Z</dcterms:modified>
</cp:coreProperties>
</file>